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<sst xmlns="http://schemas.openxmlformats.org/spreadsheetml/2006/main" count="100" uniqueCount="97">
  <si>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Nat. A-OL   +   LOM/MOM</t>
  </si>
  <si>
    <t>1. nat.OL    20.3.22          Cordoba      Geissberg</t>
  </si>
  <si>
    <t xml:space="preserve">2. nat.OL   27.03.22       OLG Pfäffikon    Tämbrig-Isikerberg </t>
  </si>
  <si>
    <t>3. nat.OL    9.4.22    OK Bremgarten   Riederenwald</t>
  </si>
  <si>
    <t>4. nat. OL    10.4.22    OK Bremgarten      Bremgarten</t>
  </si>
  <si>
    <t>5. nat. OL    26.5.22      ANCO        Chaumont/ P.-à-bot</t>
  </si>
  <si>
    <t>6. nat. OL      29.5.22     ANCO           Neuchâtel Ville</t>
  </si>
  <si>
    <t>7. nat. OL            OLG Basel          Dreiländereck</t>
  </si>
  <si>
    <t>MOM /  20.8.22     WEC Orienteering         Corcelles</t>
  </si>
  <si>
    <t>8. nat. OL / 27.8.22    ASCO Lugano           Campra</t>
  </si>
  <si>
    <t>9. nat. OL   28.8.22    ASCO                 Dötra</t>
  </si>
  <si>
    <t>10. nat. OL / 4.9.22    Kakowa/Fricktal           Thiersteinberg</t>
  </si>
  <si>
    <t>LOM     11.9.22         OL Regio Wil         Selamatt</t>
  </si>
  <si>
    <t>11. nat. OL / 1.10.21    OLGZimmerberg           Madrisa</t>
  </si>
  <si>
    <t>12. nat. OL / 2.10.21    OLG Zimmerberg           ZugwaldDrusatscha</t>
  </si>
  <si>
    <t>NOM / 12.3.22        OLC Kapreolo                  Wangenerwald</t>
  </si>
  <si>
    <t>SPM / 12.6.22        OLG Basel                 Stadt Basel</t>
  </si>
  <si>
    <t>SOM / 21.8.22               WUC Orienteering               Schmidwald</t>
  </si>
  <si>
    <t>TOM  /  7.11.21              ol norska               Toppwald</t>
  </si>
  <si>
    <t>Ø nat. A-OL /     LOM/MOM</t>
  </si>
  <si>
    <t xml:space="preserve"> H E</t>
  </si>
  <si>
    <t xml:space="preserve"> HAL</t>
  </si>
  <si>
    <t xml:space="preserve"> HAM</t>
  </si>
  <si>
    <t xml:space="preserve"> HAK</t>
  </si>
  <si>
    <t xml:space="preserve"> HB</t>
  </si>
  <si>
    <t xml:space="preserve"> H35/110</t>
  </si>
  <si>
    <t xml:space="preserve"> H40</t>
  </si>
  <si>
    <t xml:space="preserve"> H45/135</t>
  </si>
  <si>
    <t xml:space="preserve"> H50</t>
  </si>
  <si>
    <t xml:space="preserve"> H55/160</t>
  </si>
  <si>
    <t xml:space="preserve"> H60</t>
  </si>
  <si>
    <t xml:space="preserve"> H65/185</t>
  </si>
  <si>
    <t xml:space="preserve"> H70</t>
  </si>
  <si>
    <t xml:space="preserve"> H75</t>
  </si>
  <si>
    <t>H80</t>
  </si>
  <si>
    <t>H85</t>
  </si>
  <si>
    <t xml:space="preserve"> H20</t>
  </si>
  <si>
    <t xml:space="preserve"> H18</t>
  </si>
  <si>
    <t xml:space="preserve"> H16</t>
  </si>
  <si>
    <t xml:space="preserve"> H14</t>
  </si>
  <si>
    <t xml:space="preserve"> H12</t>
  </si>
  <si>
    <t>H10</t>
  </si>
  <si>
    <t xml:space="preserve"> DE</t>
  </si>
  <si>
    <t xml:space="preserve"> DAL</t>
  </si>
  <si>
    <t>DAM</t>
  </si>
  <si>
    <t xml:space="preserve"> DAK</t>
  </si>
  <si>
    <t xml:space="preserve"> DB</t>
  </si>
  <si>
    <t xml:space="preserve"> D35/110</t>
  </si>
  <si>
    <t xml:space="preserve"> D40</t>
  </si>
  <si>
    <t xml:space="preserve"> D45/136</t>
  </si>
  <si>
    <t xml:space="preserve"> D50</t>
  </si>
  <si>
    <t xml:space="preserve"> D55/160</t>
  </si>
  <si>
    <t xml:space="preserve"> D60</t>
  </si>
  <si>
    <t xml:space="preserve"> D65</t>
  </si>
  <si>
    <t>D70</t>
  </si>
  <si>
    <t>D75</t>
  </si>
  <si>
    <t>D80</t>
  </si>
  <si>
    <t xml:space="preserve"> D20</t>
  </si>
  <si>
    <t xml:space="preserve"> D18</t>
  </si>
  <si>
    <t xml:space="preserve"> D16</t>
  </si>
  <si>
    <t xml:space="preserve"> D14</t>
  </si>
  <si>
    <t xml:space="preserve"> D12</t>
  </si>
  <si>
    <t xml:space="preserve"> D10</t>
  </si>
  <si>
    <t xml:space="preserve"> O lang</t>
  </si>
  <si>
    <t xml:space="preserve"> O mittel</t>
  </si>
  <si>
    <t xml:space="preserve"> O kurz</t>
  </si>
  <si>
    <t>O sCOOL</t>
  </si>
  <si>
    <t>Div.</t>
  </si>
  <si>
    <t>Ergänzende Zusammenstellungen</t>
  </si>
  <si>
    <t xml:space="preserve">Gestartete Läufer pro Lauftag an </t>
  </si>
  <si>
    <t>Gestartete</t>
  </si>
  <si>
    <t>Anteil J+S-altrige</t>
  </si>
  <si>
    <t>Gesamtzahl der gestarteten</t>
  </si>
  <si>
    <t>nat. OL und LOM/MOM mit Offen usw.</t>
  </si>
  <si>
    <t>nach Startgeldstufen</t>
  </si>
  <si>
    <t>andern OL-Arten inkl. Offen</t>
  </si>
  <si>
    <t>Jahr</t>
  </si>
  <si>
    <t xml:space="preserve">Ø A/LOM/MOM      Ø B </t>
  </si>
  <si>
    <t>Total</t>
  </si>
  <si>
    <t>Lauftage</t>
  </si>
  <si>
    <t>Jahre</t>
  </si>
  <si>
    <t>in %</t>
  </si>
  <si>
    <t>übr.</t>
  </si>
  <si>
    <t xml:space="preserve">    MTOL</t>
  </si>
  <si>
    <t xml:space="preserve"> Bes.</t>
  </si>
  <si>
    <t xml:space="preserve"> Ø 81-04</t>
  </si>
  <si>
    <t xml:space="preserve">  21-jährig und älter</t>
  </si>
  <si>
    <t xml:space="preserve">     1982-99</t>
  </si>
  <si>
    <t>Ø 24.39%</t>
  </si>
  <si>
    <t xml:space="preserve">  17-20-jährig</t>
  </si>
  <si>
    <t xml:space="preserve">  16-jährig und j.</t>
  </si>
  <si>
    <t>J+S</t>
  </si>
  <si>
    <t>Ist heute für die Budgetierung nicht mehr</t>
  </si>
  <si>
    <t>Corona!</t>
  </si>
  <si>
    <t xml:space="preserve">relevant. Zeigt jedoch die Entwicklung </t>
  </si>
  <si>
    <t>des Anteils Jugendlicher an den nat. OL</t>
  </si>
  <si>
    <t>24.11.22 / HL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</si>
</sst>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%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0"/>
    </font>
    <font>
      <sz val="12"/>
      <name val="MS Sans Serif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8" fillId="0" borderId="14" xfId="0" applyFont="1" applyBorder="1" applyAlignment="1">
      <alignment horizontal="right" textRotation="90" wrapText="1"/>
    </xf>
    <xf numFmtId="0" fontId="18" fillId="0" borderId="15" xfId="0" applyFont="1" applyBorder="1" applyAlignment="1">
      <alignment horizontal="right" textRotation="90" wrapText="1"/>
    </xf>
    <xf numFmtId="0" fontId="18" fillId="0" borderId="16" xfId="0" applyFont="1" applyBorder="1" applyAlignment="1">
      <alignment horizontal="right" textRotation="90" wrapText="1"/>
    </xf>
    <xf numFmtId="0" fontId="18" fillId="0" borderId="17" xfId="0" applyFont="1" applyBorder="1" applyAlignment="1">
      <alignment horizontal="left" textRotation="90" wrapText="1"/>
    </xf>
    <xf numFmtId="0" fontId="18" fillId="0" borderId="18" xfId="0" applyFont="1" applyBorder="1" applyAlignment="1">
      <alignment horizontal="right" textRotation="90" wrapText="1"/>
    </xf>
    <xf numFmtId="0" fontId="0" fillId="0" borderId="17" xfId="0" applyBorder="1" applyAlignment="1">
      <alignment/>
    </xf>
    <xf numFmtId="0" fontId="18" fillId="0" borderId="17" xfId="0" applyFont="1" applyBorder="1" applyAlignment="1">
      <alignment textRotation="90" wrapText="1"/>
    </xf>
    <xf numFmtId="0" fontId="18" fillId="0" borderId="19" xfId="0" applyFont="1" applyBorder="1" applyAlignment="1">
      <alignment textRotation="90" wrapText="1"/>
    </xf>
    <xf numFmtId="0" fontId="18" fillId="0" borderId="20" xfId="0" applyFont="1" applyBorder="1" applyAlignment="1">
      <alignment textRotation="90" wrapText="1"/>
    </xf>
    <xf numFmtId="0" fontId="18" fillId="0" borderId="21" xfId="0" applyFont="1" applyBorder="1" applyAlignment="1">
      <alignment textRotation="90" wrapText="1"/>
    </xf>
    <xf numFmtId="0" fontId="18" fillId="0" borderId="0" xfId="0" applyFont="1" applyAlignment="1">
      <alignment/>
    </xf>
    <xf numFmtId="0" fontId="0" fillId="0" borderId="22" xfId="0" applyBorder="1" applyAlignment="1">
      <alignment/>
    </xf>
    <xf numFmtId="1" fontId="0" fillId="0" borderId="12" xfId="0" applyNumberFormat="1" applyBorder="1" applyAlignment="1">
      <alignment/>
    </xf>
    <xf numFmtId="1" fontId="19" fillId="0" borderId="0" xfId="0" applyNumberFormat="1" applyFont="1" applyAlignment="1">
      <alignment/>
    </xf>
    <xf numFmtId="1" fontId="20" fillId="0" borderId="12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2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" fontId="20" fillId="0" borderId="0" xfId="0" applyNumberFormat="1" applyFont="1" applyAlignment="1">
      <alignment/>
    </xf>
    <xf numFmtId="1" fontId="19" fillId="0" borderId="24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25" xfId="0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19" fillId="0" borderId="27" xfId="0" applyNumberFormat="1" applyFont="1" applyBorder="1" applyAlignment="1">
      <alignment/>
    </xf>
    <xf numFmtId="1" fontId="20" fillId="0" borderId="27" xfId="0" applyNumberFormat="1" applyFont="1" applyBorder="1" applyAlignment="1">
      <alignment/>
    </xf>
    <xf numFmtId="1" fontId="22" fillId="0" borderId="26" xfId="51" applyNumberFormat="1" applyFont="1" applyBorder="1" applyAlignment="1" quotePrefix="1">
      <alignment horizontal="right"/>
      <protection/>
    </xf>
    <xf numFmtId="1" fontId="0" fillId="0" borderId="28" xfId="0" applyNumberFormat="1" applyBorder="1" applyAlignment="1">
      <alignment/>
    </xf>
    <xf numFmtId="1" fontId="20" fillId="0" borderId="25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20" fillId="0" borderId="0" xfId="0" applyFont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27" xfId="0" applyBorder="1" applyAlignment="1">
      <alignment/>
    </xf>
    <xf numFmtId="0" fontId="20" fillId="0" borderId="26" xfId="0" applyFont="1" applyBorder="1" applyAlignment="1">
      <alignment horizontal="right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0" fillId="0" borderId="31" xfId="0" applyBorder="1" applyAlignment="1">
      <alignment/>
    </xf>
    <xf numFmtId="1" fontId="20" fillId="0" borderId="10" xfId="0" applyNumberFormat="1" applyFont="1" applyBorder="1" applyAlignment="1">
      <alignment/>
    </xf>
    <xf numFmtId="1" fontId="20" fillId="0" borderId="31" xfId="0" applyNumberFormat="1" applyFont="1" applyBorder="1" applyAlignment="1">
      <alignment/>
    </xf>
    <xf numFmtId="1" fontId="20" fillId="0" borderId="32" xfId="0" applyNumberFormat="1" applyFont="1" applyBorder="1" applyAlignment="1">
      <alignment/>
    </xf>
    <xf numFmtId="1" fontId="20" fillId="0" borderId="33" xfId="0" applyNumberFormat="1" applyFont="1" applyBorder="1" applyAlignment="1">
      <alignment/>
    </xf>
    <xf numFmtId="0" fontId="0" fillId="0" borderId="24" xfId="0" applyBorder="1" applyAlignment="1">
      <alignment/>
    </xf>
    <xf numFmtId="1" fontId="0" fillId="0" borderId="0" xfId="0" applyNumberFormat="1" applyAlignment="1">
      <alignment horizontal="right"/>
    </xf>
    <xf numFmtId="0" fontId="23" fillId="0" borderId="24" xfId="0" applyFont="1" applyBorder="1" applyAlignment="1">
      <alignment/>
    </xf>
    <xf numFmtId="0" fontId="24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4" xfId="0" applyFont="1" applyBorder="1" applyAlignment="1">
      <alignment horizontal="left"/>
    </xf>
    <xf numFmtId="0" fontId="20" fillId="0" borderId="24" xfId="0" applyFont="1" applyBorder="1" applyAlignment="1">
      <alignment/>
    </xf>
    <xf numFmtId="1" fontId="25" fillId="0" borderId="24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 horizontal="right"/>
    </xf>
    <xf numFmtId="0" fontId="18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9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0" fillId="0" borderId="0" xfId="0" applyAlignment="1">
      <alignment horizontal="left"/>
    </xf>
    <xf numFmtId="164" fontId="19" fillId="0" borderId="24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31" xfId="0" applyBorder="1" applyAlignment="1">
      <alignment horizontal="right"/>
    </xf>
    <xf numFmtId="0" fontId="0" fillId="0" borderId="10" xfId="0" applyBorder="1" applyAlignment="1">
      <alignment horizontal="right"/>
    </xf>
    <xf numFmtId="0" fontId="19" fillId="0" borderId="29" xfId="0" applyFont="1" applyBorder="1" applyAlignment="1">
      <alignment horizontal="right"/>
    </xf>
    <xf numFmtId="0" fontId="19" fillId="0" borderId="24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29" xfId="0" applyNumberFormat="1" applyBorder="1" applyAlignment="1">
      <alignment/>
    </xf>
    <xf numFmtId="0" fontId="18" fillId="0" borderId="34" xfId="0" applyFont="1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0" fillId="0" borderId="24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23</xdr:col>
      <xdr:colOff>0</xdr:colOff>
      <xdr:row>2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925" y="200025"/>
          <a:ext cx="11191875" cy="3619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Teilnehmerzahlen der nationalen OL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der Meisterschaften 2022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gestarteten Läufer (Anmeldungen 5-10% mehr</a:t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23</xdr:col>
      <xdr:colOff>0</xdr:colOff>
      <xdr:row>2</xdr:row>
      <xdr:rowOff>161925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61925" y="200025"/>
          <a:ext cx="11191875" cy="3619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Teilnehmerzahlen der nationalen OL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der Meisterschaften 2022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gestarteten Läufer (Anmeldungen 5-10% mehr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22">
      <selection activeCell="AD43" sqref="AD43"/>
    </sheetView>
  </sheetViews>
  <sheetFormatPr defaultColWidth="11.421875" defaultRowHeight="15"/>
  <cols>
    <col min="1" max="1" width="2.28125" style="0" customWidth="1"/>
    <col min="2" max="2" width="10.28125" style="0" customWidth="1"/>
    <col min="3" max="3" width="7.8515625" style="0" customWidth="1"/>
    <col min="4" max="4" width="8.140625" style="0" customWidth="1"/>
    <col min="5" max="5" width="8.28125" style="0" customWidth="1"/>
    <col min="6" max="6" width="8.421875" style="0" customWidth="1"/>
    <col min="7" max="7" width="9.140625" style="0" customWidth="1"/>
    <col min="8" max="8" width="8.28125" style="0" customWidth="1"/>
    <col min="9" max="9" width="8.57421875" style="0" customWidth="1"/>
    <col min="10" max="10" width="9.140625" style="0" customWidth="1"/>
    <col min="11" max="12" width="8.140625" style="0" customWidth="1"/>
    <col min="13" max="13" width="8.421875" style="0" customWidth="1"/>
    <col min="14" max="14" width="8.57421875" style="0" customWidth="1"/>
    <col min="15" max="15" width="8.421875" style="0" customWidth="1"/>
    <col min="16" max="16" width="8.140625" style="0" customWidth="1"/>
    <col min="17" max="17" width="0.71875" style="0" customWidth="1"/>
    <col min="18" max="18" width="0.5625" style="0" customWidth="1"/>
    <col min="19" max="19" width="8.00390625" style="0" customWidth="1"/>
    <col min="20" max="20" width="8.421875" style="0" customWidth="1"/>
    <col min="21" max="21" width="8.00390625" style="0" customWidth="1"/>
    <col min="22" max="22" width="8.140625" style="0" customWidth="1"/>
    <col min="23" max="23" width="6.140625" style="0" customWidth="1"/>
    <col min="24" max="24" width="3.421875" style="0" customWidth="1"/>
  </cols>
  <sheetData>
    <row r="1" spans="11:19" ht="15.75" thickBot="1">
      <c r="K1" s="4"/>
      <c r="L1" s="4"/>
      <c r="M1" s="4"/>
      <c r="N1" s="4"/>
      <c r="O1" s="4"/>
      <c r="S1" s="5"/>
    </row>
    <row r="2" spans="2:23" ht="15.75" thickBot="1"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7"/>
      <c r="R2" s="7"/>
      <c r="T2" s="7"/>
      <c r="U2" s="7"/>
      <c r="V2" s="7"/>
      <c r="W2" s="9"/>
    </row>
    <row r="3" spans="2:23" ht="15.75" thickBot="1">
      <c r="B3" s="6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7"/>
      <c r="R3" s="7"/>
      <c r="T3" s="7"/>
      <c r="U3" s="7"/>
      <c r="V3" s="7"/>
      <c r="W3" s="9"/>
    </row>
    <row r="4" spans="2:24" ht="113.25" thickBot="1">
      <c r="B4" s="10" t="s">
        <v>0</v>
      </c>
      <c r="C4" s="11" t="s">
        <v>1</v>
      </c>
      <c r="D4" s="12" t="s">
        <v>2</v>
      </c>
      <c r="E4" s="13" t="s">
        <v>3</v>
      </c>
      <c r="F4" s="13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R4" s="15"/>
      <c r="S4" s="16" t="s">
        <v>15</v>
      </c>
      <c r="T4" s="16" t="s">
        <v>16</v>
      </c>
      <c r="U4" s="17" t="s">
        <v>17</v>
      </c>
      <c r="V4" s="18" t="s">
        <v>18</v>
      </c>
      <c r="W4" s="19" t="s">
        <v>19</v>
      </c>
      <c r="X4" s="20"/>
    </row>
    <row r="5" spans="2:23" ht="15">
      <c r="B5" s="21" t="s">
        <v>20</v>
      </c>
      <c r="C5" s="1">
        <v>26</v>
      </c>
      <c r="D5" s="1">
        <v>12</v>
      </c>
      <c r="E5" s="1">
        <v>77</v>
      </c>
      <c r="F5" s="22">
        <v>66</v>
      </c>
      <c r="G5" s="1">
        <v>39</v>
      </c>
      <c r="H5" s="22">
        <v>40</v>
      </c>
      <c r="I5" s="1">
        <v>31</v>
      </c>
      <c r="J5" s="1">
        <v>72</v>
      </c>
      <c r="K5" s="1">
        <v>111</v>
      </c>
      <c r="L5" s="1">
        <v>88</v>
      </c>
      <c r="M5" s="1">
        <v>8</v>
      </c>
      <c r="N5" s="1">
        <v>55</v>
      </c>
      <c r="O5" s="1">
        <v>56</v>
      </c>
      <c r="P5" s="1">
        <v>77</v>
      </c>
      <c r="Q5" s="23"/>
      <c r="R5" s="24"/>
      <c r="S5" s="25">
        <v>33</v>
      </c>
      <c r="T5" s="26">
        <v>90</v>
      </c>
      <c r="U5" s="22">
        <v>66</v>
      </c>
      <c r="V5" s="1">
        <v>72</v>
      </c>
      <c r="W5" s="27">
        <f>AVERAGE(C5:Q5)</f>
        <v>54.142857142857146</v>
      </c>
    </row>
    <row r="6" spans="2:23" ht="15">
      <c r="B6" s="28" t="s">
        <v>21</v>
      </c>
      <c r="C6" s="1">
        <v>29</v>
      </c>
      <c r="D6" s="1">
        <v>35</v>
      </c>
      <c r="E6" s="1">
        <v>44</v>
      </c>
      <c r="F6" s="1">
        <v>30</v>
      </c>
      <c r="G6" s="1">
        <v>44</v>
      </c>
      <c r="H6" s="1">
        <v>43</v>
      </c>
      <c r="I6" s="1">
        <v>38</v>
      </c>
      <c r="J6" s="1">
        <v>33</v>
      </c>
      <c r="K6" s="1">
        <v>37</v>
      </c>
      <c r="L6" s="1">
        <v>41</v>
      </c>
      <c r="M6" s="1">
        <v>22</v>
      </c>
      <c r="N6" s="1">
        <v>38</v>
      </c>
      <c r="O6" s="1">
        <v>48</v>
      </c>
      <c r="P6" s="1">
        <v>56</v>
      </c>
      <c r="Q6" s="23"/>
      <c r="R6" s="29"/>
      <c r="S6" s="30">
        <v>17</v>
      </c>
      <c r="T6" s="23">
        <v>51</v>
      </c>
      <c r="U6" s="1"/>
      <c r="V6" s="1"/>
      <c r="W6" s="31">
        <f aca="true" t="shared" si="0" ref="W6:W26">AVERAGE(C6:Q6)</f>
        <v>38.42857142857143</v>
      </c>
    </row>
    <row r="7" spans="2:23" ht="15">
      <c r="B7" s="28" t="s">
        <v>22</v>
      </c>
      <c r="C7" s="1">
        <v>28</v>
      </c>
      <c r="D7" s="1">
        <v>26</v>
      </c>
      <c r="E7" s="1">
        <v>32</v>
      </c>
      <c r="F7" s="1">
        <v>28</v>
      </c>
      <c r="G7" s="1">
        <v>23</v>
      </c>
      <c r="H7" s="1">
        <v>23</v>
      </c>
      <c r="I7" s="1">
        <v>28</v>
      </c>
      <c r="J7" s="1">
        <v>21</v>
      </c>
      <c r="K7" s="1">
        <v>29</v>
      </c>
      <c r="L7" s="1">
        <v>37</v>
      </c>
      <c r="M7" s="1">
        <v>18</v>
      </c>
      <c r="N7" s="1">
        <v>31</v>
      </c>
      <c r="O7" s="1">
        <v>54</v>
      </c>
      <c r="P7" s="1">
        <v>43</v>
      </c>
      <c r="Q7" s="23"/>
      <c r="R7" s="29"/>
      <c r="S7" s="30">
        <v>16</v>
      </c>
      <c r="T7" s="23">
        <v>31</v>
      </c>
      <c r="U7" s="1"/>
      <c r="V7" s="1"/>
      <c r="W7" s="31">
        <f t="shared" si="0"/>
        <v>30.071428571428573</v>
      </c>
    </row>
    <row r="8" spans="2:24" ht="15">
      <c r="B8" s="28" t="s">
        <v>23</v>
      </c>
      <c r="C8" s="1">
        <v>46</v>
      </c>
      <c r="D8" s="1">
        <v>43</v>
      </c>
      <c r="E8" s="1">
        <v>36</v>
      </c>
      <c r="F8" s="1">
        <v>27</v>
      </c>
      <c r="G8" s="1">
        <v>47</v>
      </c>
      <c r="H8" s="1">
        <v>44</v>
      </c>
      <c r="I8" s="1">
        <v>35</v>
      </c>
      <c r="J8" s="1">
        <v>36</v>
      </c>
      <c r="K8" s="1">
        <v>51</v>
      </c>
      <c r="L8" s="1">
        <v>59</v>
      </c>
      <c r="M8" s="1">
        <v>36</v>
      </c>
      <c r="N8" s="1">
        <v>58</v>
      </c>
      <c r="O8" s="1">
        <v>69</v>
      </c>
      <c r="P8" s="1">
        <v>56</v>
      </c>
      <c r="Q8" s="23"/>
      <c r="R8" s="29"/>
      <c r="S8" s="30">
        <v>20</v>
      </c>
      <c r="T8" s="23">
        <v>38</v>
      </c>
      <c r="U8" s="1">
        <v>93</v>
      </c>
      <c r="V8" s="1">
        <v>72</v>
      </c>
      <c r="W8" s="31">
        <f t="shared" si="0"/>
        <v>45.92857142857143</v>
      </c>
      <c r="X8" s="1"/>
    </row>
    <row r="9" spans="2:24" ht="15">
      <c r="B9" s="28" t="s">
        <v>24</v>
      </c>
      <c r="C9" s="1">
        <v>14</v>
      </c>
      <c r="D9" s="1">
        <v>16</v>
      </c>
      <c r="E9" s="1">
        <v>14</v>
      </c>
      <c r="F9" s="1">
        <v>16</v>
      </c>
      <c r="G9" s="1">
        <v>19</v>
      </c>
      <c r="H9" s="1">
        <v>18</v>
      </c>
      <c r="I9" s="1">
        <v>18</v>
      </c>
      <c r="J9" s="1">
        <v>21</v>
      </c>
      <c r="K9" s="1">
        <v>23</v>
      </c>
      <c r="L9" s="1">
        <v>21</v>
      </c>
      <c r="M9" s="1">
        <v>8</v>
      </c>
      <c r="N9" s="1">
        <v>17</v>
      </c>
      <c r="O9" s="1">
        <v>26</v>
      </c>
      <c r="P9" s="1">
        <v>26</v>
      </c>
      <c r="Q9" s="23"/>
      <c r="R9" s="29"/>
      <c r="S9" s="30">
        <v>7</v>
      </c>
      <c r="T9" s="23">
        <v>17</v>
      </c>
      <c r="U9" s="1"/>
      <c r="V9" s="1"/>
      <c r="W9" s="31">
        <f t="shared" si="0"/>
        <v>18.357142857142858</v>
      </c>
      <c r="X9" s="1"/>
    </row>
    <row r="10" spans="2:24" ht="15">
      <c r="B10" s="28" t="s">
        <v>25</v>
      </c>
      <c r="C10" s="1">
        <v>8</v>
      </c>
      <c r="D10" s="1">
        <v>5</v>
      </c>
      <c r="E10" s="1">
        <v>9</v>
      </c>
      <c r="F10" s="1">
        <v>7</v>
      </c>
      <c r="G10" s="1">
        <v>12</v>
      </c>
      <c r="H10" s="1">
        <v>11</v>
      </c>
      <c r="I10" s="1">
        <v>9</v>
      </c>
      <c r="J10" s="1">
        <v>11</v>
      </c>
      <c r="K10" s="1">
        <v>15</v>
      </c>
      <c r="L10" s="1">
        <v>15</v>
      </c>
      <c r="M10" s="1">
        <v>8</v>
      </c>
      <c r="N10" s="1">
        <v>14</v>
      </c>
      <c r="O10" s="1">
        <v>14</v>
      </c>
      <c r="P10" s="1">
        <v>13</v>
      </c>
      <c r="Q10" s="23"/>
      <c r="R10" s="29"/>
      <c r="S10" s="30">
        <v>8</v>
      </c>
      <c r="T10" s="23">
        <v>15</v>
      </c>
      <c r="U10" s="1">
        <v>39</v>
      </c>
      <c r="V10" s="1">
        <v>36</v>
      </c>
      <c r="W10" s="31">
        <f t="shared" si="0"/>
        <v>10.785714285714286</v>
      </c>
      <c r="X10" s="1"/>
    </row>
    <row r="11" spans="2:24" ht="15">
      <c r="B11" s="28" t="s">
        <v>26</v>
      </c>
      <c r="C11" s="1">
        <v>10</v>
      </c>
      <c r="D11" s="1">
        <v>10</v>
      </c>
      <c r="E11" s="1">
        <v>19</v>
      </c>
      <c r="F11" s="1">
        <v>19</v>
      </c>
      <c r="G11" s="1">
        <v>24</v>
      </c>
      <c r="H11" s="1">
        <v>21</v>
      </c>
      <c r="I11" s="1">
        <v>14</v>
      </c>
      <c r="J11" s="1">
        <v>18</v>
      </c>
      <c r="K11" s="1">
        <v>19</v>
      </c>
      <c r="L11" s="1">
        <v>18</v>
      </c>
      <c r="M11" s="1">
        <v>10</v>
      </c>
      <c r="N11" s="1">
        <v>21</v>
      </c>
      <c r="O11" s="1">
        <v>29</v>
      </c>
      <c r="P11" s="1">
        <v>32</v>
      </c>
      <c r="Q11" s="23"/>
      <c r="R11" s="29"/>
      <c r="S11" s="30">
        <v>9</v>
      </c>
      <c r="T11" s="23">
        <v>23</v>
      </c>
      <c r="U11" s="1"/>
      <c r="V11" s="1"/>
      <c r="W11" s="31">
        <f t="shared" si="0"/>
        <v>18.857142857142858</v>
      </c>
      <c r="X11" s="1"/>
    </row>
    <row r="12" spans="2:23" ht="15">
      <c r="B12" s="28" t="s">
        <v>27</v>
      </c>
      <c r="C12" s="1">
        <v>18</v>
      </c>
      <c r="D12" s="1">
        <v>22</v>
      </c>
      <c r="E12" s="1">
        <v>28</v>
      </c>
      <c r="F12" s="1">
        <v>25</v>
      </c>
      <c r="G12" s="1">
        <v>35</v>
      </c>
      <c r="H12" s="1">
        <v>30</v>
      </c>
      <c r="I12" s="1">
        <v>22</v>
      </c>
      <c r="J12" s="1">
        <v>22</v>
      </c>
      <c r="K12" s="1">
        <v>31</v>
      </c>
      <c r="L12" s="1">
        <v>30</v>
      </c>
      <c r="M12" s="1">
        <v>17</v>
      </c>
      <c r="N12" s="1">
        <v>30</v>
      </c>
      <c r="O12" s="1">
        <v>28</v>
      </c>
      <c r="P12" s="1">
        <v>38</v>
      </c>
      <c r="Q12" s="23"/>
      <c r="R12" s="29"/>
      <c r="S12" s="30">
        <v>9</v>
      </c>
      <c r="T12" s="23">
        <v>30</v>
      </c>
      <c r="U12" s="1">
        <v>93</v>
      </c>
      <c r="V12" s="1">
        <v>57</v>
      </c>
      <c r="W12" s="31">
        <f t="shared" si="0"/>
        <v>26.857142857142858</v>
      </c>
    </row>
    <row r="13" spans="2:24" ht="15">
      <c r="B13" s="28" t="s">
        <v>28</v>
      </c>
      <c r="C13" s="1">
        <v>33</v>
      </c>
      <c r="D13" s="1">
        <v>38</v>
      </c>
      <c r="E13" s="1">
        <v>50</v>
      </c>
      <c r="F13" s="1">
        <v>43</v>
      </c>
      <c r="G13" s="1">
        <v>64</v>
      </c>
      <c r="H13" s="1">
        <v>58</v>
      </c>
      <c r="I13" s="1">
        <v>35</v>
      </c>
      <c r="J13" s="1">
        <v>60</v>
      </c>
      <c r="K13" s="1">
        <v>48</v>
      </c>
      <c r="L13" s="1">
        <v>46</v>
      </c>
      <c r="M13" s="1">
        <v>23</v>
      </c>
      <c r="N13" s="1">
        <v>51</v>
      </c>
      <c r="O13" s="1">
        <v>57</v>
      </c>
      <c r="P13" s="1">
        <v>63</v>
      </c>
      <c r="Q13" s="23"/>
      <c r="R13" s="29"/>
      <c r="S13" s="30">
        <v>21</v>
      </c>
      <c r="T13" s="23">
        <v>57</v>
      </c>
      <c r="U13" s="1"/>
      <c r="V13" s="1"/>
      <c r="W13" s="31">
        <f t="shared" si="0"/>
        <v>47.785714285714285</v>
      </c>
      <c r="X13" s="1"/>
    </row>
    <row r="14" spans="2:24" ht="15">
      <c r="B14" s="28" t="s">
        <v>29</v>
      </c>
      <c r="C14" s="1">
        <v>43</v>
      </c>
      <c r="D14" s="1">
        <v>34</v>
      </c>
      <c r="E14" s="1">
        <v>60</v>
      </c>
      <c r="F14" s="1">
        <v>62</v>
      </c>
      <c r="G14" s="1">
        <v>81</v>
      </c>
      <c r="H14" s="1">
        <v>66</v>
      </c>
      <c r="I14" s="1">
        <v>61</v>
      </c>
      <c r="J14" s="1">
        <v>67</v>
      </c>
      <c r="K14" s="1">
        <v>70</v>
      </c>
      <c r="L14" s="1">
        <v>70</v>
      </c>
      <c r="M14" s="1">
        <v>35</v>
      </c>
      <c r="N14" s="1">
        <v>57</v>
      </c>
      <c r="O14" s="1">
        <v>65</v>
      </c>
      <c r="P14" s="1">
        <v>66</v>
      </c>
      <c r="Q14" s="23"/>
      <c r="R14" s="29"/>
      <c r="S14" s="30">
        <v>19</v>
      </c>
      <c r="T14" s="23">
        <v>74</v>
      </c>
      <c r="U14" s="1">
        <v>51</v>
      </c>
      <c r="V14" s="1">
        <v>39</v>
      </c>
      <c r="W14" s="31">
        <f t="shared" si="0"/>
        <v>59.785714285714285</v>
      </c>
      <c r="X14" s="1"/>
    </row>
    <row r="15" spans="2:23" ht="15">
      <c r="B15" s="28" t="s">
        <v>30</v>
      </c>
      <c r="C15" s="1">
        <v>54</v>
      </c>
      <c r="D15" s="1">
        <v>43</v>
      </c>
      <c r="E15" s="1">
        <v>57</v>
      </c>
      <c r="F15" s="1">
        <v>45</v>
      </c>
      <c r="G15" s="1">
        <v>70</v>
      </c>
      <c r="H15" s="1">
        <v>69</v>
      </c>
      <c r="I15" s="1">
        <v>60</v>
      </c>
      <c r="J15" s="1">
        <v>62</v>
      </c>
      <c r="K15" s="1">
        <v>60</v>
      </c>
      <c r="L15" s="1">
        <v>58</v>
      </c>
      <c r="M15" s="1">
        <v>41</v>
      </c>
      <c r="N15" s="1">
        <v>62</v>
      </c>
      <c r="O15" s="1">
        <v>61</v>
      </c>
      <c r="P15" s="1">
        <v>69</v>
      </c>
      <c r="Q15" s="1"/>
      <c r="R15" s="29"/>
      <c r="S15" s="30">
        <v>20</v>
      </c>
      <c r="T15" s="23">
        <v>81</v>
      </c>
      <c r="U15" s="1"/>
      <c r="V15" s="1"/>
      <c r="W15" s="31">
        <f t="shared" si="0"/>
        <v>57.92857142857143</v>
      </c>
    </row>
    <row r="16" spans="2:24" ht="15">
      <c r="B16" s="28" t="s">
        <v>31</v>
      </c>
      <c r="C16" s="1">
        <v>31</v>
      </c>
      <c r="D16" s="1">
        <v>29</v>
      </c>
      <c r="E16" s="1">
        <v>42</v>
      </c>
      <c r="F16" s="1">
        <v>34</v>
      </c>
      <c r="G16" s="1">
        <v>52</v>
      </c>
      <c r="H16" s="1">
        <v>46</v>
      </c>
      <c r="I16" s="1">
        <v>31</v>
      </c>
      <c r="J16" s="1">
        <v>40</v>
      </c>
      <c r="K16" s="1">
        <v>43</v>
      </c>
      <c r="L16" s="1">
        <v>42</v>
      </c>
      <c r="M16" s="1">
        <v>20</v>
      </c>
      <c r="N16" s="1">
        <v>39</v>
      </c>
      <c r="O16" s="1">
        <v>33</v>
      </c>
      <c r="P16" s="1">
        <v>38</v>
      </c>
      <c r="Q16" s="1"/>
      <c r="R16" s="29"/>
      <c r="S16" s="30">
        <v>16</v>
      </c>
      <c r="T16" s="23">
        <v>50</v>
      </c>
      <c r="U16" s="1">
        <v>36</v>
      </c>
      <c r="V16" s="1">
        <v>15</v>
      </c>
      <c r="W16" s="31">
        <f t="shared" si="0"/>
        <v>37.142857142857146</v>
      </c>
      <c r="X16" s="1"/>
    </row>
    <row r="17" spans="2:23" ht="15">
      <c r="B17" s="28" t="s">
        <v>32</v>
      </c>
      <c r="C17" s="1">
        <v>29</v>
      </c>
      <c r="D17" s="1">
        <v>29</v>
      </c>
      <c r="E17" s="1">
        <v>32</v>
      </c>
      <c r="F17" s="1">
        <v>29</v>
      </c>
      <c r="G17" s="1">
        <v>45</v>
      </c>
      <c r="H17" s="1">
        <v>48</v>
      </c>
      <c r="I17" s="1">
        <v>34</v>
      </c>
      <c r="J17" s="1">
        <v>34</v>
      </c>
      <c r="K17" s="1">
        <v>33</v>
      </c>
      <c r="L17" s="1">
        <v>28</v>
      </c>
      <c r="M17" s="1">
        <v>25</v>
      </c>
      <c r="N17" s="1">
        <v>41</v>
      </c>
      <c r="O17" s="1">
        <v>28</v>
      </c>
      <c r="P17" s="1">
        <v>27</v>
      </c>
      <c r="Q17" s="1"/>
      <c r="R17" s="29"/>
      <c r="S17" s="30">
        <v>9</v>
      </c>
      <c r="T17" s="23">
        <v>44</v>
      </c>
      <c r="U17" s="1"/>
      <c r="V17" s="1"/>
      <c r="W17" s="31">
        <f t="shared" si="0"/>
        <v>33</v>
      </c>
    </row>
    <row r="18" spans="2:24" ht="15">
      <c r="B18" s="28" t="s">
        <v>33</v>
      </c>
      <c r="C18" s="1">
        <v>24</v>
      </c>
      <c r="D18" s="1">
        <v>24</v>
      </c>
      <c r="E18" s="1">
        <v>34</v>
      </c>
      <c r="F18" s="1">
        <v>30</v>
      </c>
      <c r="G18" s="1">
        <v>40</v>
      </c>
      <c r="H18" s="1">
        <v>41</v>
      </c>
      <c r="I18" s="1">
        <v>29</v>
      </c>
      <c r="J18" s="1">
        <v>34</v>
      </c>
      <c r="K18" s="1">
        <v>25</v>
      </c>
      <c r="L18" s="1">
        <v>24</v>
      </c>
      <c r="M18" s="1">
        <v>26</v>
      </c>
      <c r="N18" s="1">
        <v>35</v>
      </c>
      <c r="O18" s="1">
        <v>28</v>
      </c>
      <c r="P18" s="1">
        <v>32</v>
      </c>
      <c r="Q18" s="1"/>
      <c r="R18" s="29"/>
      <c r="S18" s="30">
        <v>10</v>
      </c>
      <c r="T18" s="23">
        <v>36</v>
      </c>
      <c r="U18" s="1"/>
      <c r="V18" s="1"/>
      <c r="W18" s="31">
        <f t="shared" si="0"/>
        <v>30.428571428571427</v>
      </c>
      <c r="X18" s="1"/>
    </row>
    <row r="19" spans="2:23" ht="15">
      <c r="B19" s="28" t="s">
        <v>34</v>
      </c>
      <c r="C19" s="1">
        <v>18</v>
      </c>
      <c r="D19" s="1">
        <v>19</v>
      </c>
      <c r="E19" s="1">
        <v>17</v>
      </c>
      <c r="F19" s="1">
        <v>14</v>
      </c>
      <c r="G19" s="1">
        <v>23</v>
      </c>
      <c r="H19" s="1">
        <v>23</v>
      </c>
      <c r="I19" s="1">
        <v>24</v>
      </c>
      <c r="J19" s="1">
        <v>23</v>
      </c>
      <c r="K19" s="1">
        <v>18</v>
      </c>
      <c r="L19" s="1">
        <v>16</v>
      </c>
      <c r="M19" s="1">
        <v>17</v>
      </c>
      <c r="N19" s="1">
        <v>23</v>
      </c>
      <c r="O19" s="1">
        <v>17</v>
      </c>
      <c r="P19" s="1">
        <v>16</v>
      </c>
      <c r="Q19" s="23"/>
      <c r="R19" s="29"/>
      <c r="S19" s="30">
        <v>9</v>
      </c>
      <c r="T19" s="23">
        <v>27</v>
      </c>
      <c r="U19" s="1"/>
      <c r="V19" s="1"/>
      <c r="W19" s="31">
        <f t="shared" si="0"/>
        <v>19.142857142857142</v>
      </c>
    </row>
    <row r="20" spans="2:23" ht="15">
      <c r="B20" s="28" t="s">
        <v>35</v>
      </c>
      <c r="C20" s="1">
        <v>3</v>
      </c>
      <c r="D20" s="1">
        <v>6</v>
      </c>
      <c r="E20" s="1">
        <v>7</v>
      </c>
      <c r="F20" s="1">
        <v>9</v>
      </c>
      <c r="G20" s="1">
        <v>5</v>
      </c>
      <c r="H20" s="1">
        <v>10</v>
      </c>
      <c r="I20" s="1">
        <v>7</v>
      </c>
      <c r="K20" s="1">
        <v>5</v>
      </c>
      <c r="L20" s="1">
        <v>3</v>
      </c>
      <c r="M20" s="1">
        <v>3</v>
      </c>
      <c r="N20" s="1">
        <v>7</v>
      </c>
      <c r="O20" s="1">
        <v>3</v>
      </c>
      <c r="P20" s="1">
        <v>4</v>
      </c>
      <c r="Q20" s="23"/>
      <c r="R20" s="29"/>
      <c r="S20" s="30"/>
      <c r="T20" s="23">
        <v>10</v>
      </c>
      <c r="U20" s="1"/>
      <c r="V20" s="1"/>
      <c r="W20" s="31">
        <f t="shared" si="0"/>
        <v>5.538461538461538</v>
      </c>
    </row>
    <row r="21" spans="2:24" ht="15">
      <c r="B21" s="28" t="s">
        <v>36</v>
      </c>
      <c r="C21" s="1">
        <v>16</v>
      </c>
      <c r="D21" s="1">
        <v>16</v>
      </c>
      <c r="E21" s="1">
        <v>26</v>
      </c>
      <c r="F21" s="1">
        <v>26</v>
      </c>
      <c r="G21" s="1">
        <v>13</v>
      </c>
      <c r="H21" s="1">
        <v>24</v>
      </c>
      <c r="I21" s="1">
        <v>20</v>
      </c>
      <c r="J21" s="1">
        <v>24</v>
      </c>
      <c r="K21" s="1">
        <v>28</v>
      </c>
      <c r="L21" s="1">
        <v>28</v>
      </c>
      <c r="M21" s="1">
        <v>21</v>
      </c>
      <c r="N21" s="1">
        <v>21</v>
      </c>
      <c r="O21" s="1">
        <v>14</v>
      </c>
      <c r="P21" s="1">
        <v>18</v>
      </c>
      <c r="Q21" s="23"/>
      <c r="R21" s="29"/>
      <c r="S21" s="30">
        <v>13</v>
      </c>
      <c r="T21" s="23">
        <v>25</v>
      </c>
      <c r="U21" s="1"/>
      <c r="V21" s="1"/>
      <c r="W21" s="31">
        <f t="shared" si="0"/>
        <v>21.071428571428573</v>
      </c>
      <c r="X21" s="1"/>
    </row>
    <row r="22" spans="2:24" ht="15">
      <c r="B22" s="28" t="s">
        <v>37</v>
      </c>
      <c r="C22" s="1">
        <v>32</v>
      </c>
      <c r="D22" s="1">
        <v>30</v>
      </c>
      <c r="E22" s="1">
        <v>38</v>
      </c>
      <c r="F22" s="1">
        <v>37</v>
      </c>
      <c r="G22" s="1">
        <v>33</v>
      </c>
      <c r="H22" s="1">
        <v>41</v>
      </c>
      <c r="I22" s="1">
        <v>35</v>
      </c>
      <c r="J22" s="1">
        <v>38</v>
      </c>
      <c r="K22" s="1">
        <v>34</v>
      </c>
      <c r="L22" s="1">
        <v>32</v>
      </c>
      <c r="M22" s="1">
        <v>32</v>
      </c>
      <c r="N22" s="1">
        <v>31</v>
      </c>
      <c r="O22" s="1">
        <v>31</v>
      </c>
      <c r="P22" s="1">
        <v>29</v>
      </c>
      <c r="Q22" s="23"/>
      <c r="R22" s="29"/>
      <c r="S22" s="30">
        <v>19</v>
      </c>
      <c r="T22" s="23">
        <v>47</v>
      </c>
      <c r="U22" s="1">
        <v>33</v>
      </c>
      <c r="V22" s="1">
        <v>30</v>
      </c>
      <c r="W22" s="31">
        <f t="shared" si="0"/>
        <v>33.785714285714285</v>
      </c>
      <c r="X22" s="1"/>
    </row>
    <row r="23" spans="2:23" ht="15">
      <c r="B23" s="28" t="s">
        <v>38</v>
      </c>
      <c r="C23" s="1">
        <v>35</v>
      </c>
      <c r="D23" s="1">
        <v>41</v>
      </c>
      <c r="E23" s="1">
        <v>46</v>
      </c>
      <c r="F23" s="1">
        <v>40</v>
      </c>
      <c r="G23" s="1">
        <v>51</v>
      </c>
      <c r="H23" s="1">
        <v>51</v>
      </c>
      <c r="I23" s="1">
        <v>44</v>
      </c>
      <c r="J23" s="1">
        <v>54</v>
      </c>
      <c r="K23" s="1">
        <v>50</v>
      </c>
      <c r="L23" s="1">
        <v>48</v>
      </c>
      <c r="M23" s="1">
        <v>42</v>
      </c>
      <c r="N23" s="1">
        <v>39</v>
      </c>
      <c r="O23" s="1">
        <v>43</v>
      </c>
      <c r="P23" s="1">
        <v>40</v>
      </c>
      <c r="Q23" s="23"/>
      <c r="R23" s="29"/>
      <c r="S23" s="30">
        <v>25</v>
      </c>
      <c r="T23" s="23">
        <v>58</v>
      </c>
      <c r="U23" s="1">
        <v>48</v>
      </c>
      <c r="V23" s="1">
        <v>36</v>
      </c>
      <c r="W23" s="31">
        <f t="shared" si="0"/>
        <v>44.57142857142857</v>
      </c>
    </row>
    <row r="24" spans="2:23" ht="15">
      <c r="B24" s="28" t="s">
        <v>39</v>
      </c>
      <c r="C24" s="1">
        <v>40</v>
      </c>
      <c r="D24" s="1">
        <v>44</v>
      </c>
      <c r="E24" s="1">
        <v>51</v>
      </c>
      <c r="F24" s="1">
        <v>47</v>
      </c>
      <c r="G24" s="1">
        <v>62</v>
      </c>
      <c r="H24" s="1">
        <v>59</v>
      </c>
      <c r="I24" s="1">
        <v>50</v>
      </c>
      <c r="J24" s="1">
        <v>60</v>
      </c>
      <c r="K24" s="1">
        <v>54</v>
      </c>
      <c r="L24" s="1">
        <v>53</v>
      </c>
      <c r="M24" s="1">
        <v>40</v>
      </c>
      <c r="N24" s="1">
        <v>52</v>
      </c>
      <c r="O24" s="1">
        <v>53</v>
      </c>
      <c r="P24" s="1">
        <v>55</v>
      </c>
      <c r="Q24" s="23"/>
      <c r="R24" s="29"/>
      <c r="S24" s="30">
        <v>19</v>
      </c>
      <c r="T24" s="23">
        <v>59</v>
      </c>
      <c r="U24" s="1">
        <v>54</v>
      </c>
      <c r="V24" s="1">
        <v>48</v>
      </c>
      <c r="W24" s="31">
        <f t="shared" si="0"/>
        <v>51.42857142857143</v>
      </c>
    </row>
    <row r="25" spans="2:24" ht="15">
      <c r="B25" s="28" t="s">
        <v>40</v>
      </c>
      <c r="C25" s="1">
        <v>24</v>
      </c>
      <c r="D25" s="1">
        <v>38</v>
      </c>
      <c r="E25" s="1">
        <v>37</v>
      </c>
      <c r="F25" s="1">
        <v>35</v>
      </c>
      <c r="G25" s="1">
        <v>39</v>
      </c>
      <c r="H25" s="1">
        <v>35</v>
      </c>
      <c r="I25" s="1">
        <v>45</v>
      </c>
      <c r="J25" s="1">
        <v>48</v>
      </c>
      <c r="K25" s="1">
        <v>35</v>
      </c>
      <c r="L25" s="1">
        <v>38</v>
      </c>
      <c r="M25" s="1">
        <v>26</v>
      </c>
      <c r="N25" s="1">
        <v>41</v>
      </c>
      <c r="O25" s="1">
        <v>42</v>
      </c>
      <c r="P25" s="1">
        <v>43</v>
      </c>
      <c r="Q25" s="23"/>
      <c r="R25" s="29"/>
      <c r="S25" s="30">
        <v>0</v>
      </c>
      <c r="T25" s="23">
        <v>55</v>
      </c>
      <c r="U25" s="1">
        <v>66</v>
      </c>
      <c r="V25" s="1">
        <v>48</v>
      </c>
      <c r="W25" s="31">
        <f t="shared" si="0"/>
        <v>37.57142857142857</v>
      </c>
      <c r="X25" s="2"/>
    </row>
    <row r="26" spans="2:23" ht="15">
      <c r="B26" s="28" t="s">
        <v>41</v>
      </c>
      <c r="C26" s="1">
        <v>6</v>
      </c>
      <c r="D26" s="1">
        <v>19</v>
      </c>
      <c r="E26" s="1">
        <v>13</v>
      </c>
      <c r="F26" s="1">
        <v>13</v>
      </c>
      <c r="G26" s="1">
        <v>30</v>
      </c>
      <c r="H26" s="1">
        <v>28</v>
      </c>
      <c r="I26" s="1">
        <v>23</v>
      </c>
      <c r="J26" s="1">
        <v>30</v>
      </c>
      <c r="K26" s="1">
        <v>25</v>
      </c>
      <c r="L26" s="1">
        <v>26</v>
      </c>
      <c r="M26" s="1">
        <v>14</v>
      </c>
      <c r="N26" s="1">
        <v>28</v>
      </c>
      <c r="O26" s="1">
        <v>31</v>
      </c>
      <c r="P26" s="1">
        <v>29</v>
      </c>
      <c r="Q26" s="23"/>
      <c r="R26" s="29"/>
      <c r="S26" s="30">
        <v>0</v>
      </c>
      <c r="T26" s="23">
        <v>28</v>
      </c>
      <c r="U26" s="1"/>
      <c r="V26" s="1">
        <v>33</v>
      </c>
      <c r="W26" s="31">
        <f t="shared" si="0"/>
        <v>22.5</v>
      </c>
    </row>
    <row r="27" spans="2:23" ht="15">
      <c r="B27" s="3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3"/>
      <c r="R27" s="33"/>
      <c r="S27" s="30"/>
      <c r="T27" s="23"/>
      <c r="U27" s="1"/>
      <c r="V27" s="1"/>
      <c r="W27" s="31"/>
    </row>
    <row r="28" spans="2:23" ht="15">
      <c r="B28" s="28" t="s">
        <v>42</v>
      </c>
      <c r="C28" s="1">
        <v>15</v>
      </c>
      <c r="D28" s="1">
        <v>9</v>
      </c>
      <c r="E28" s="1">
        <v>35</v>
      </c>
      <c r="F28" s="1">
        <v>37</v>
      </c>
      <c r="G28" s="1">
        <v>22</v>
      </c>
      <c r="H28" s="1">
        <v>26</v>
      </c>
      <c r="I28" s="1">
        <v>12</v>
      </c>
      <c r="J28">
        <v>38</v>
      </c>
      <c r="K28" s="1">
        <v>67</v>
      </c>
      <c r="L28" s="1">
        <v>58</v>
      </c>
      <c r="M28" s="1">
        <v>11</v>
      </c>
      <c r="N28" s="1">
        <v>39</v>
      </c>
      <c r="O28" s="1">
        <v>35</v>
      </c>
      <c r="P28" s="1">
        <v>47</v>
      </c>
      <c r="R28" s="29"/>
      <c r="S28" s="30">
        <v>16</v>
      </c>
      <c r="T28" s="23">
        <v>54</v>
      </c>
      <c r="U28" s="1">
        <v>66</v>
      </c>
      <c r="V28" s="1">
        <v>45</v>
      </c>
      <c r="W28" s="31">
        <f aca="true" t="shared" si="1" ref="W28:W48">AVERAGE(C28:Q28)</f>
        <v>32.214285714285715</v>
      </c>
    </row>
    <row r="29" spans="2:23" ht="15">
      <c r="B29" s="28" t="s">
        <v>43</v>
      </c>
      <c r="C29" s="1">
        <v>17</v>
      </c>
      <c r="D29" s="1">
        <v>19</v>
      </c>
      <c r="E29" s="1">
        <v>33</v>
      </c>
      <c r="F29" s="1">
        <v>32</v>
      </c>
      <c r="G29" s="1">
        <v>28</v>
      </c>
      <c r="H29" s="1">
        <v>29</v>
      </c>
      <c r="I29" s="1">
        <v>22</v>
      </c>
      <c r="J29" s="1">
        <v>26</v>
      </c>
      <c r="K29" s="1">
        <v>21</v>
      </c>
      <c r="L29" s="1">
        <v>23</v>
      </c>
      <c r="M29" s="1">
        <v>10</v>
      </c>
      <c r="N29" s="1">
        <v>23</v>
      </c>
      <c r="O29" s="1">
        <v>32</v>
      </c>
      <c r="P29" s="1">
        <v>33</v>
      </c>
      <c r="Q29" s="23"/>
      <c r="R29" s="29"/>
      <c r="S29" s="30">
        <v>14</v>
      </c>
      <c r="T29" s="23">
        <v>40</v>
      </c>
      <c r="U29" s="1"/>
      <c r="V29" s="1"/>
      <c r="W29" s="31">
        <f t="shared" si="1"/>
        <v>24.857142857142858</v>
      </c>
    </row>
    <row r="30" spans="2:23" ht="15">
      <c r="B30" s="28" t="s">
        <v>44</v>
      </c>
      <c r="C30" s="1">
        <v>22</v>
      </c>
      <c r="D30" s="1">
        <v>18</v>
      </c>
      <c r="E30" s="1">
        <v>22</v>
      </c>
      <c r="F30" s="1">
        <v>19</v>
      </c>
      <c r="G30" s="1">
        <v>32</v>
      </c>
      <c r="H30" s="1">
        <v>21</v>
      </c>
      <c r="I30" s="1">
        <v>23</v>
      </c>
      <c r="J30" s="1">
        <v>30</v>
      </c>
      <c r="K30" s="1">
        <v>15</v>
      </c>
      <c r="L30" s="1">
        <v>18</v>
      </c>
      <c r="M30" s="1">
        <v>12</v>
      </c>
      <c r="N30" s="1">
        <v>25</v>
      </c>
      <c r="O30" s="1">
        <v>40</v>
      </c>
      <c r="P30" s="1">
        <v>40</v>
      </c>
      <c r="Q30" s="23"/>
      <c r="R30" s="29"/>
      <c r="S30" s="30">
        <v>14</v>
      </c>
      <c r="T30" s="23">
        <v>23</v>
      </c>
      <c r="U30" s="1"/>
      <c r="V30" s="1"/>
      <c r="W30" s="31">
        <f t="shared" si="1"/>
        <v>24.071428571428573</v>
      </c>
    </row>
    <row r="31" spans="2:24" ht="15">
      <c r="B31" s="28" t="s">
        <v>45</v>
      </c>
      <c r="C31" s="1">
        <v>26</v>
      </c>
      <c r="D31" s="1">
        <v>29</v>
      </c>
      <c r="E31" s="1">
        <v>33</v>
      </c>
      <c r="F31" s="1">
        <v>34</v>
      </c>
      <c r="G31" s="1">
        <v>54</v>
      </c>
      <c r="H31" s="1">
        <v>50</v>
      </c>
      <c r="I31" s="1">
        <v>45</v>
      </c>
      <c r="J31" s="1">
        <v>39</v>
      </c>
      <c r="K31" s="1">
        <v>51</v>
      </c>
      <c r="L31" s="1">
        <v>52</v>
      </c>
      <c r="M31" s="1">
        <v>18</v>
      </c>
      <c r="N31" s="1">
        <v>39</v>
      </c>
      <c r="O31" s="1">
        <v>84</v>
      </c>
      <c r="P31" s="1">
        <v>59</v>
      </c>
      <c r="Q31" s="23"/>
      <c r="R31" s="29"/>
      <c r="S31" s="30">
        <v>12</v>
      </c>
      <c r="T31" s="23">
        <v>43</v>
      </c>
      <c r="U31" s="1">
        <v>78</v>
      </c>
      <c r="V31" s="1">
        <v>66</v>
      </c>
      <c r="W31" s="31">
        <f t="shared" si="1"/>
        <v>43.785714285714285</v>
      </c>
      <c r="X31" s="20"/>
    </row>
    <row r="32" spans="2:23" ht="15">
      <c r="B32" s="28" t="s">
        <v>46</v>
      </c>
      <c r="C32" s="1">
        <v>14</v>
      </c>
      <c r="D32" s="1">
        <v>17</v>
      </c>
      <c r="E32" s="1">
        <v>13</v>
      </c>
      <c r="F32" s="1">
        <v>15</v>
      </c>
      <c r="G32" s="1">
        <v>29</v>
      </c>
      <c r="H32" s="1">
        <v>26</v>
      </c>
      <c r="I32" s="1">
        <v>21</v>
      </c>
      <c r="J32" s="1">
        <v>17</v>
      </c>
      <c r="K32" s="1">
        <v>24</v>
      </c>
      <c r="L32" s="1">
        <v>26</v>
      </c>
      <c r="M32" s="1">
        <v>12</v>
      </c>
      <c r="N32" s="1">
        <v>24</v>
      </c>
      <c r="O32" s="1">
        <v>26</v>
      </c>
      <c r="P32" s="1">
        <v>24</v>
      </c>
      <c r="Q32" s="23"/>
      <c r="R32" s="29"/>
      <c r="S32" s="30">
        <v>7</v>
      </c>
      <c r="T32" s="23">
        <v>21</v>
      </c>
      <c r="V32" s="1"/>
      <c r="W32" s="31">
        <f t="shared" si="1"/>
        <v>20.571428571428573</v>
      </c>
    </row>
    <row r="33" spans="2:23" ht="15">
      <c r="B33" s="28" t="s">
        <v>47</v>
      </c>
      <c r="C33" s="1">
        <v>2</v>
      </c>
      <c r="D33" s="1">
        <v>3</v>
      </c>
      <c r="E33" s="1">
        <v>3</v>
      </c>
      <c r="F33" s="1">
        <v>4</v>
      </c>
      <c r="G33" s="1">
        <v>6</v>
      </c>
      <c r="H33" s="1">
        <v>8</v>
      </c>
      <c r="I33" s="1">
        <v>6</v>
      </c>
      <c r="J33" s="1">
        <v>6</v>
      </c>
      <c r="K33" s="1">
        <v>12</v>
      </c>
      <c r="L33" s="1">
        <v>11</v>
      </c>
      <c r="M33" s="1">
        <v>6</v>
      </c>
      <c r="N33" s="1">
        <v>11</v>
      </c>
      <c r="O33" s="1">
        <v>10</v>
      </c>
      <c r="P33" s="1">
        <v>12</v>
      </c>
      <c r="Q33" s="23"/>
      <c r="R33" s="29"/>
      <c r="S33" s="30">
        <v>1</v>
      </c>
      <c r="T33" s="23">
        <v>13</v>
      </c>
      <c r="U33" s="1">
        <v>21</v>
      </c>
      <c r="V33" s="1">
        <v>42</v>
      </c>
      <c r="W33" s="31">
        <f t="shared" si="1"/>
        <v>7.142857142857143</v>
      </c>
    </row>
    <row r="34" spans="2:23" ht="15">
      <c r="B34" s="28" t="s">
        <v>48</v>
      </c>
      <c r="C34" s="1">
        <v>12</v>
      </c>
      <c r="D34" s="1">
        <v>15</v>
      </c>
      <c r="E34" s="1">
        <v>23</v>
      </c>
      <c r="F34" s="1">
        <v>23</v>
      </c>
      <c r="G34" s="1">
        <v>28</v>
      </c>
      <c r="H34" s="1">
        <v>29</v>
      </c>
      <c r="I34" s="1">
        <v>20</v>
      </c>
      <c r="J34" s="1">
        <v>20</v>
      </c>
      <c r="K34" s="1">
        <v>24</v>
      </c>
      <c r="L34" s="1">
        <v>23</v>
      </c>
      <c r="M34" s="1">
        <v>8</v>
      </c>
      <c r="N34" s="1">
        <v>31</v>
      </c>
      <c r="O34" s="1">
        <v>31</v>
      </c>
      <c r="P34" s="1">
        <v>29</v>
      </c>
      <c r="Q34" s="23"/>
      <c r="R34" s="29"/>
      <c r="S34" s="30">
        <v>5</v>
      </c>
      <c r="T34" s="23">
        <v>33</v>
      </c>
      <c r="U34" s="1"/>
      <c r="V34" s="1"/>
      <c r="W34" s="31">
        <f t="shared" si="1"/>
        <v>22.571428571428573</v>
      </c>
    </row>
    <row r="35" spans="2:23" ht="15">
      <c r="B35" s="28" t="s">
        <v>49</v>
      </c>
      <c r="C35" s="1">
        <v>33</v>
      </c>
      <c r="D35" s="1">
        <v>29</v>
      </c>
      <c r="E35" s="1">
        <v>33</v>
      </c>
      <c r="F35" s="1">
        <v>39</v>
      </c>
      <c r="G35" s="1">
        <v>50</v>
      </c>
      <c r="H35" s="1">
        <v>48</v>
      </c>
      <c r="I35" s="1">
        <v>37</v>
      </c>
      <c r="J35" s="1">
        <v>39</v>
      </c>
      <c r="K35" s="1">
        <v>45</v>
      </c>
      <c r="L35" s="1">
        <v>40</v>
      </c>
      <c r="M35" s="1">
        <v>21</v>
      </c>
      <c r="N35" s="1">
        <v>36</v>
      </c>
      <c r="O35" s="1">
        <v>40</v>
      </c>
      <c r="P35" s="1">
        <v>42</v>
      </c>
      <c r="Q35" s="23"/>
      <c r="R35" s="29"/>
      <c r="S35" s="30">
        <v>12</v>
      </c>
      <c r="T35" s="23">
        <v>49</v>
      </c>
      <c r="U35" s="1">
        <v>23</v>
      </c>
      <c r="V35" s="1">
        <v>60</v>
      </c>
      <c r="W35" s="31">
        <f t="shared" si="1"/>
        <v>38</v>
      </c>
    </row>
    <row r="36" spans="2:24" ht="15">
      <c r="B36" s="28" t="s">
        <v>50</v>
      </c>
      <c r="C36" s="1">
        <v>33</v>
      </c>
      <c r="D36" s="1">
        <v>35</v>
      </c>
      <c r="E36" s="1">
        <v>43</v>
      </c>
      <c r="F36" s="1">
        <v>39</v>
      </c>
      <c r="G36" s="1">
        <v>45</v>
      </c>
      <c r="H36" s="1">
        <v>43</v>
      </c>
      <c r="I36" s="1">
        <v>41</v>
      </c>
      <c r="J36" s="1">
        <v>43</v>
      </c>
      <c r="K36" s="1">
        <v>55</v>
      </c>
      <c r="L36" s="1">
        <v>46</v>
      </c>
      <c r="M36" s="1">
        <v>25</v>
      </c>
      <c r="N36" s="1">
        <v>43</v>
      </c>
      <c r="O36" s="1">
        <v>39</v>
      </c>
      <c r="P36" s="1">
        <v>50</v>
      </c>
      <c r="Q36" s="23"/>
      <c r="R36" s="29"/>
      <c r="S36" s="30">
        <v>8</v>
      </c>
      <c r="T36" s="23">
        <v>54</v>
      </c>
      <c r="U36" s="1"/>
      <c r="V36" s="1"/>
      <c r="W36" s="31">
        <f t="shared" si="1"/>
        <v>41.42857142857143</v>
      </c>
      <c r="X36" s="3"/>
    </row>
    <row r="37" spans="2:23" ht="15">
      <c r="B37" s="28" t="s">
        <v>51</v>
      </c>
      <c r="C37" s="1">
        <v>22</v>
      </c>
      <c r="D37" s="1">
        <v>21</v>
      </c>
      <c r="E37" s="1">
        <v>33</v>
      </c>
      <c r="F37" s="1">
        <v>34</v>
      </c>
      <c r="G37" s="1">
        <v>56</v>
      </c>
      <c r="H37" s="1">
        <v>52</v>
      </c>
      <c r="I37" s="1">
        <v>39</v>
      </c>
      <c r="J37" s="1">
        <v>36</v>
      </c>
      <c r="K37" s="1">
        <v>50</v>
      </c>
      <c r="L37" s="1">
        <v>47</v>
      </c>
      <c r="M37" s="1">
        <v>19</v>
      </c>
      <c r="N37" s="1">
        <v>35</v>
      </c>
      <c r="O37" s="1">
        <v>34</v>
      </c>
      <c r="P37" s="1">
        <v>44</v>
      </c>
      <c r="Q37" s="23"/>
      <c r="R37" s="29"/>
      <c r="S37" s="30">
        <v>12</v>
      </c>
      <c r="T37" s="23">
        <v>47</v>
      </c>
      <c r="U37" s="1">
        <v>21</v>
      </c>
      <c r="V37" s="1">
        <v>15</v>
      </c>
      <c r="W37" s="31">
        <f t="shared" si="1"/>
        <v>37.285714285714285</v>
      </c>
    </row>
    <row r="38" spans="2:24" ht="15">
      <c r="B38" s="28" t="s">
        <v>52</v>
      </c>
      <c r="C38" s="1">
        <v>17</v>
      </c>
      <c r="D38" s="1">
        <v>20</v>
      </c>
      <c r="E38" s="1">
        <v>24</v>
      </c>
      <c r="F38" s="1">
        <v>21</v>
      </c>
      <c r="G38" s="1">
        <v>33</v>
      </c>
      <c r="H38" s="1">
        <v>34</v>
      </c>
      <c r="I38" s="1">
        <v>29</v>
      </c>
      <c r="J38" s="1">
        <v>25</v>
      </c>
      <c r="K38" s="1">
        <v>31</v>
      </c>
      <c r="L38" s="1">
        <v>28</v>
      </c>
      <c r="M38" s="1">
        <v>8</v>
      </c>
      <c r="N38" s="1">
        <v>22</v>
      </c>
      <c r="O38" s="1">
        <v>22</v>
      </c>
      <c r="P38" s="1">
        <v>30</v>
      </c>
      <c r="Q38" s="23"/>
      <c r="R38" s="29"/>
      <c r="S38" s="30">
        <v>4</v>
      </c>
      <c r="T38" s="23">
        <v>37</v>
      </c>
      <c r="U38" s="1"/>
      <c r="V38" s="1"/>
      <c r="W38" s="31">
        <f t="shared" si="1"/>
        <v>24.571428571428573</v>
      </c>
      <c r="X38" s="3"/>
    </row>
    <row r="39" spans="2:24" ht="15">
      <c r="B39" s="28" t="s">
        <v>53</v>
      </c>
      <c r="C39" s="1">
        <v>16</v>
      </c>
      <c r="D39" s="1">
        <v>16</v>
      </c>
      <c r="E39" s="1">
        <v>19</v>
      </c>
      <c r="F39" s="1">
        <v>18</v>
      </c>
      <c r="G39" s="1">
        <v>30</v>
      </c>
      <c r="H39" s="1">
        <v>27</v>
      </c>
      <c r="I39" s="1">
        <v>22</v>
      </c>
      <c r="J39" s="1">
        <v>26</v>
      </c>
      <c r="K39" s="1">
        <v>20</v>
      </c>
      <c r="L39" s="1">
        <v>17</v>
      </c>
      <c r="M39" s="1">
        <v>12</v>
      </c>
      <c r="N39" s="1">
        <v>24</v>
      </c>
      <c r="O39" s="1">
        <v>22</v>
      </c>
      <c r="P39" s="1">
        <v>26</v>
      </c>
      <c r="Q39" s="23"/>
      <c r="R39" s="29"/>
      <c r="S39" s="30">
        <v>6</v>
      </c>
      <c r="T39" s="23">
        <v>27</v>
      </c>
      <c r="U39" s="1">
        <v>12</v>
      </c>
      <c r="V39" s="1">
        <v>6</v>
      </c>
      <c r="W39" s="31">
        <f t="shared" si="1"/>
        <v>21.071428571428573</v>
      </c>
      <c r="X39" s="3"/>
    </row>
    <row r="40" spans="2:23" ht="15">
      <c r="B40" s="28" t="s">
        <v>54</v>
      </c>
      <c r="C40" s="1">
        <v>17</v>
      </c>
      <c r="D40" s="1">
        <v>14</v>
      </c>
      <c r="E40" s="1">
        <v>20</v>
      </c>
      <c r="F40" s="1">
        <v>20</v>
      </c>
      <c r="G40" s="1">
        <v>25</v>
      </c>
      <c r="H40" s="1">
        <v>22</v>
      </c>
      <c r="I40" s="1">
        <v>24</v>
      </c>
      <c r="J40" s="1">
        <v>20</v>
      </c>
      <c r="K40" s="1">
        <v>18</v>
      </c>
      <c r="L40" s="1">
        <v>17</v>
      </c>
      <c r="M40" s="1">
        <v>8</v>
      </c>
      <c r="N40" s="1">
        <v>21</v>
      </c>
      <c r="O40" s="1">
        <v>21</v>
      </c>
      <c r="P40" s="1">
        <v>22</v>
      </c>
      <c r="Q40" s="23"/>
      <c r="R40" s="29"/>
      <c r="S40" s="30">
        <v>4</v>
      </c>
      <c r="T40" s="23">
        <v>22</v>
      </c>
      <c r="U40" s="1"/>
      <c r="V40" s="1"/>
      <c r="W40" s="31">
        <f t="shared" si="1"/>
        <v>19.214285714285715</v>
      </c>
    </row>
    <row r="41" spans="2:23" ht="15">
      <c r="B41" s="28" t="s">
        <v>55</v>
      </c>
      <c r="C41" s="1">
        <v>6</v>
      </c>
      <c r="D41" s="1">
        <v>7</v>
      </c>
      <c r="E41" s="1">
        <v>6</v>
      </c>
      <c r="F41" s="1">
        <v>9</v>
      </c>
      <c r="G41" s="1">
        <v>12</v>
      </c>
      <c r="H41" s="1">
        <v>13</v>
      </c>
      <c r="I41" s="1">
        <v>11</v>
      </c>
      <c r="J41" s="1">
        <v>11</v>
      </c>
      <c r="K41" s="1">
        <v>5</v>
      </c>
      <c r="L41" s="1">
        <v>5</v>
      </c>
      <c r="M41" s="1">
        <v>7</v>
      </c>
      <c r="N41" s="1">
        <v>10</v>
      </c>
      <c r="O41" s="1">
        <v>7</v>
      </c>
      <c r="P41" s="1">
        <v>7</v>
      </c>
      <c r="Q41" s="23"/>
      <c r="R41" s="29"/>
      <c r="S41" s="30">
        <v>1</v>
      </c>
      <c r="T41" s="23">
        <v>13</v>
      </c>
      <c r="U41" s="1"/>
      <c r="V41" s="1"/>
      <c r="W41" s="31">
        <f t="shared" si="1"/>
        <v>8.285714285714286</v>
      </c>
    </row>
    <row r="42" spans="2:23" ht="15">
      <c r="B42" s="28" t="s">
        <v>56</v>
      </c>
      <c r="C42" s="1">
        <v>6</v>
      </c>
      <c r="D42" s="1">
        <v>5</v>
      </c>
      <c r="E42" s="1">
        <v>4</v>
      </c>
      <c r="F42" s="1">
        <v>6</v>
      </c>
      <c r="G42" s="1">
        <v>3</v>
      </c>
      <c r="H42" s="1">
        <v>7</v>
      </c>
      <c r="I42" s="1">
        <v>5</v>
      </c>
      <c r="K42" s="1">
        <v>3</v>
      </c>
      <c r="L42" s="1">
        <v>3</v>
      </c>
      <c r="M42" s="1">
        <v>3</v>
      </c>
      <c r="N42" s="1">
        <v>6</v>
      </c>
      <c r="O42" s="1">
        <v>2</v>
      </c>
      <c r="P42" s="1">
        <v>2</v>
      </c>
      <c r="Q42" s="23"/>
      <c r="R42" s="29"/>
      <c r="S42" s="30"/>
      <c r="T42" s="23">
        <v>6</v>
      </c>
      <c r="U42" s="1"/>
      <c r="V42" s="1"/>
      <c r="W42" s="31">
        <f t="shared" si="1"/>
        <v>4.230769230769231</v>
      </c>
    </row>
    <row r="43" spans="2:23" ht="15">
      <c r="B43" s="28" t="s">
        <v>57</v>
      </c>
      <c r="C43" s="1">
        <v>11</v>
      </c>
      <c r="D43" s="1">
        <v>19</v>
      </c>
      <c r="E43" s="1">
        <v>27</v>
      </c>
      <c r="F43" s="1">
        <v>23</v>
      </c>
      <c r="G43" s="1">
        <v>13</v>
      </c>
      <c r="H43" s="1">
        <v>22</v>
      </c>
      <c r="I43" s="1">
        <v>12</v>
      </c>
      <c r="J43">
        <v>23</v>
      </c>
      <c r="K43" s="1">
        <v>27</v>
      </c>
      <c r="L43" s="1">
        <v>25</v>
      </c>
      <c r="M43" s="1">
        <v>22</v>
      </c>
      <c r="N43" s="1">
        <v>19</v>
      </c>
      <c r="O43" s="1">
        <v>14</v>
      </c>
      <c r="P43" s="1">
        <v>15</v>
      </c>
      <c r="Q43" s="23"/>
      <c r="R43" s="29"/>
      <c r="S43" s="30">
        <v>16</v>
      </c>
      <c r="T43" s="23">
        <v>22</v>
      </c>
      <c r="U43" s="1"/>
      <c r="V43" s="1"/>
      <c r="W43" s="31">
        <f t="shared" si="1"/>
        <v>19.428571428571427</v>
      </c>
    </row>
    <row r="44" spans="2:24" ht="15">
      <c r="B44" s="28" t="s">
        <v>58</v>
      </c>
      <c r="C44" s="1">
        <v>22</v>
      </c>
      <c r="D44" s="1">
        <v>26</v>
      </c>
      <c r="E44" s="1">
        <v>33</v>
      </c>
      <c r="F44" s="1">
        <v>31</v>
      </c>
      <c r="G44" s="1">
        <v>24</v>
      </c>
      <c r="H44" s="1">
        <v>30</v>
      </c>
      <c r="I44" s="1">
        <v>33</v>
      </c>
      <c r="J44" s="1">
        <v>32</v>
      </c>
      <c r="K44" s="1">
        <v>30</v>
      </c>
      <c r="L44" s="1">
        <v>26</v>
      </c>
      <c r="M44" s="1">
        <v>21</v>
      </c>
      <c r="N44" s="1">
        <v>28</v>
      </c>
      <c r="O44" s="1">
        <v>13</v>
      </c>
      <c r="P44" s="1">
        <v>17</v>
      </c>
      <c r="Q44" s="23"/>
      <c r="R44" s="29"/>
      <c r="S44" s="30">
        <v>14</v>
      </c>
      <c r="T44" s="23">
        <v>42</v>
      </c>
      <c r="U44" s="1">
        <v>30</v>
      </c>
      <c r="V44" s="1">
        <v>21</v>
      </c>
      <c r="W44" s="31">
        <f t="shared" si="1"/>
        <v>26.142857142857142</v>
      </c>
      <c r="X44" s="34"/>
    </row>
    <row r="45" spans="2:23" ht="15">
      <c r="B45" s="28" t="s">
        <v>59</v>
      </c>
      <c r="C45" s="1">
        <v>35</v>
      </c>
      <c r="D45" s="1">
        <v>37</v>
      </c>
      <c r="E45" s="1">
        <v>51</v>
      </c>
      <c r="F45" s="1">
        <v>43</v>
      </c>
      <c r="G45" s="1">
        <v>48</v>
      </c>
      <c r="H45" s="1">
        <v>53</v>
      </c>
      <c r="I45" s="1">
        <v>50</v>
      </c>
      <c r="J45" s="1">
        <v>53</v>
      </c>
      <c r="K45" s="1">
        <v>59</v>
      </c>
      <c r="L45" s="1">
        <v>57</v>
      </c>
      <c r="M45" s="1">
        <v>47</v>
      </c>
      <c r="N45" s="1">
        <v>45</v>
      </c>
      <c r="O45" s="1">
        <v>39</v>
      </c>
      <c r="P45" s="1">
        <v>41</v>
      </c>
      <c r="Q45" s="23"/>
      <c r="R45" s="29"/>
      <c r="S45" s="30">
        <v>25</v>
      </c>
      <c r="T45" s="23">
        <v>61</v>
      </c>
      <c r="U45" s="1">
        <v>45</v>
      </c>
      <c r="V45" s="1">
        <v>45</v>
      </c>
      <c r="W45" s="31">
        <f t="shared" si="1"/>
        <v>47</v>
      </c>
    </row>
    <row r="46" spans="2:23" ht="15">
      <c r="B46" s="28" t="s">
        <v>60</v>
      </c>
      <c r="C46" s="1">
        <v>28</v>
      </c>
      <c r="D46" s="1">
        <v>46</v>
      </c>
      <c r="E46" s="1">
        <v>42</v>
      </c>
      <c r="F46" s="1">
        <v>43</v>
      </c>
      <c r="G46" s="1">
        <v>37</v>
      </c>
      <c r="H46" s="1">
        <v>37</v>
      </c>
      <c r="I46" s="1">
        <v>38</v>
      </c>
      <c r="J46" s="1">
        <v>40</v>
      </c>
      <c r="K46" s="1">
        <v>39</v>
      </c>
      <c r="L46" s="1">
        <v>37</v>
      </c>
      <c r="M46" s="1">
        <v>31</v>
      </c>
      <c r="N46" s="1">
        <v>39</v>
      </c>
      <c r="O46" s="1">
        <v>37</v>
      </c>
      <c r="P46" s="1">
        <v>40</v>
      </c>
      <c r="Q46" s="23"/>
      <c r="R46" s="29"/>
      <c r="S46" s="30">
        <v>14</v>
      </c>
      <c r="T46" s="23">
        <v>46</v>
      </c>
      <c r="U46" s="1">
        <v>48</v>
      </c>
      <c r="V46" s="1">
        <v>42</v>
      </c>
      <c r="W46" s="31">
        <f t="shared" si="1"/>
        <v>38.142857142857146</v>
      </c>
    </row>
    <row r="47" spans="2:23" ht="15">
      <c r="B47" s="28" t="s">
        <v>61</v>
      </c>
      <c r="C47" s="1">
        <v>17</v>
      </c>
      <c r="D47" s="1">
        <v>23</v>
      </c>
      <c r="E47" s="1">
        <v>19</v>
      </c>
      <c r="F47" s="1">
        <v>14</v>
      </c>
      <c r="G47" s="1">
        <v>22</v>
      </c>
      <c r="H47" s="1">
        <v>23</v>
      </c>
      <c r="I47" s="1">
        <v>28</v>
      </c>
      <c r="J47" s="1">
        <v>26</v>
      </c>
      <c r="K47" s="1">
        <v>28</v>
      </c>
      <c r="L47" s="1">
        <v>27</v>
      </c>
      <c r="M47" s="1">
        <v>16</v>
      </c>
      <c r="N47" s="1">
        <v>25</v>
      </c>
      <c r="O47" s="1">
        <v>28</v>
      </c>
      <c r="P47" s="1">
        <v>33</v>
      </c>
      <c r="Q47" s="23"/>
      <c r="R47" s="29"/>
      <c r="S47" s="30">
        <v>0</v>
      </c>
      <c r="T47" s="23">
        <v>41</v>
      </c>
      <c r="U47" s="1">
        <v>30</v>
      </c>
      <c r="V47" s="1">
        <v>36</v>
      </c>
      <c r="W47" s="31">
        <f t="shared" si="1"/>
        <v>23.5</v>
      </c>
    </row>
    <row r="48" spans="2:23" ht="15">
      <c r="B48" s="28" t="s">
        <v>62</v>
      </c>
      <c r="C48" s="1">
        <v>11</v>
      </c>
      <c r="D48" s="1">
        <v>13</v>
      </c>
      <c r="E48" s="1">
        <v>16</v>
      </c>
      <c r="F48" s="1">
        <v>15</v>
      </c>
      <c r="G48" s="1">
        <v>17</v>
      </c>
      <c r="H48" s="1">
        <v>19</v>
      </c>
      <c r="I48" s="1">
        <v>15</v>
      </c>
      <c r="J48" s="1">
        <v>19</v>
      </c>
      <c r="K48" s="1">
        <v>24</v>
      </c>
      <c r="L48" s="1">
        <v>22</v>
      </c>
      <c r="M48" s="1">
        <v>10</v>
      </c>
      <c r="N48" s="1">
        <v>23</v>
      </c>
      <c r="O48" s="1">
        <v>31</v>
      </c>
      <c r="P48" s="1">
        <v>25</v>
      </c>
      <c r="Q48" s="23"/>
      <c r="R48" s="29"/>
      <c r="S48" s="30">
        <v>0</v>
      </c>
      <c r="T48" s="23">
        <v>19</v>
      </c>
      <c r="U48" s="1"/>
      <c r="V48" s="1">
        <v>27</v>
      </c>
      <c r="W48" s="31">
        <f t="shared" si="1"/>
        <v>18.571428571428573</v>
      </c>
    </row>
    <row r="49" spans="2:23" ht="15.75"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  <c r="R49" s="39"/>
      <c r="S49" s="40"/>
      <c r="T49" s="38"/>
      <c r="U49" s="37"/>
      <c r="V49" s="41"/>
      <c r="W49" s="42"/>
    </row>
    <row r="50" spans="2:23" ht="15">
      <c r="B50" s="32"/>
      <c r="C50" s="1">
        <f>SUM(C5:C48)</f>
        <v>949</v>
      </c>
      <c r="D50" s="1">
        <f aca="true" t="shared" si="2" ref="D50:T50">SUM(D5:D48)</f>
        <v>1000</v>
      </c>
      <c r="E50" s="1">
        <f t="shared" si="2"/>
        <v>1301</v>
      </c>
      <c r="F50" s="1">
        <f t="shared" si="2"/>
        <v>1201</v>
      </c>
      <c r="G50" s="1">
        <f t="shared" si="2"/>
        <v>1465</v>
      </c>
      <c r="H50" s="1">
        <f t="shared" si="2"/>
        <v>1448</v>
      </c>
      <c r="I50" s="1">
        <f t="shared" si="2"/>
        <v>1226</v>
      </c>
      <c r="J50" s="1">
        <f t="shared" si="2"/>
        <v>1377</v>
      </c>
      <c r="K50" s="1">
        <f>SUM(K5:K48)</f>
        <v>1492</v>
      </c>
      <c r="L50" s="1">
        <f>SUM(L5:L48)</f>
        <v>1429</v>
      </c>
      <c r="M50" s="1">
        <f t="shared" si="2"/>
        <v>819</v>
      </c>
      <c r="N50" s="1">
        <f t="shared" si="2"/>
        <v>1359</v>
      </c>
      <c r="O50" s="1">
        <f t="shared" si="2"/>
        <v>1437</v>
      </c>
      <c r="P50" s="1">
        <f t="shared" si="2"/>
        <v>1508</v>
      </c>
      <c r="Q50" s="1">
        <f t="shared" si="2"/>
        <v>0</v>
      </c>
      <c r="R50" s="1">
        <f t="shared" si="2"/>
        <v>0</v>
      </c>
      <c r="S50" s="43">
        <f t="shared" si="2"/>
        <v>484</v>
      </c>
      <c r="T50" s="1">
        <f t="shared" si="2"/>
        <v>1659</v>
      </c>
      <c r="U50" s="1">
        <v>953</v>
      </c>
      <c r="V50" s="44">
        <f>SUM(V5:V48)</f>
        <v>891</v>
      </c>
      <c r="W50" s="45">
        <f>SUM(W5:W48)</f>
        <v>1287.1978021978025</v>
      </c>
    </row>
    <row r="51" spans="2:23" ht="15">
      <c r="B51" s="32" t="s">
        <v>63</v>
      </c>
      <c r="C51" s="1">
        <v>17</v>
      </c>
      <c r="D51" s="1">
        <v>32</v>
      </c>
      <c r="E51" s="1">
        <v>29</v>
      </c>
      <c r="F51" s="1">
        <v>39</v>
      </c>
      <c r="G51" s="1">
        <v>26</v>
      </c>
      <c r="H51" s="1">
        <v>43</v>
      </c>
      <c r="I51" s="1">
        <v>1</v>
      </c>
      <c r="J51" s="1">
        <v>0</v>
      </c>
      <c r="K51" s="1">
        <v>10</v>
      </c>
      <c r="L51" s="1">
        <v>7</v>
      </c>
      <c r="M51" s="1">
        <v>12</v>
      </c>
      <c r="N51" s="1">
        <v>22</v>
      </c>
      <c r="O51" s="1">
        <v>23</v>
      </c>
      <c r="P51" s="1">
        <v>36</v>
      </c>
      <c r="Q51" s="29"/>
      <c r="R51" s="29"/>
      <c r="S51" s="30">
        <v>0</v>
      </c>
      <c r="T51" s="23">
        <v>6</v>
      </c>
      <c r="U51" s="23">
        <v>0</v>
      </c>
      <c r="V51" s="23">
        <v>0</v>
      </c>
      <c r="W51" s="31">
        <f>SUM(C51:Q51)/14</f>
        <v>21.214285714285715</v>
      </c>
    </row>
    <row r="52" spans="2:23" ht="15">
      <c r="B52" s="32" t="s">
        <v>64</v>
      </c>
      <c r="C52" s="1">
        <v>22</v>
      </c>
      <c r="D52" s="1">
        <v>21</v>
      </c>
      <c r="E52" s="1">
        <v>26</v>
      </c>
      <c r="F52" s="1">
        <v>16</v>
      </c>
      <c r="G52" s="1">
        <v>22</v>
      </c>
      <c r="H52" s="1">
        <v>26</v>
      </c>
      <c r="I52" s="1">
        <v>13</v>
      </c>
      <c r="J52" s="1">
        <v>0</v>
      </c>
      <c r="K52" s="1">
        <v>14</v>
      </c>
      <c r="L52" s="1">
        <v>19</v>
      </c>
      <c r="M52" s="1">
        <v>12</v>
      </c>
      <c r="N52" s="1">
        <v>24</v>
      </c>
      <c r="O52" s="1">
        <v>20</v>
      </c>
      <c r="P52" s="1">
        <v>30</v>
      </c>
      <c r="Q52" s="23"/>
      <c r="R52" s="46"/>
      <c r="S52" s="30">
        <v>0</v>
      </c>
      <c r="T52" s="23">
        <v>9</v>
      </c>
      <c r="U52" s="1">
        <v>0</v>
      </c>
      <c r="V52" s="1">
        <v>0</v>
      </c>
      <c r="W52" s="31">
        <f>SUM(C52:Q52)/15</f>
        <v>17.666666666666668</v>
      </c>
    </row>
    <row r="53" spans="2:23" ht="15">
      <c r="B53" s="32" t="s">
        <v>65</v>
      </c>
      <c r="C53" s="1">
        <v>15</v>
      </c>
      <c r="D53" s="1">
        <v>10</v>
      </c>
      <c r="E53" s="1">
        <v>29</v>
      </c>
      <c r="F53" s="1">
        <v>16</v>
      </c>
      <c r="G53" s="1">
        <v>30</v>
      </c>
      <c r="H53" s="1">
        <v>23</v>
      </c>
      <c r="I53" s="1">
        <v>11</v>
      </c>
      <c r="J53" s="1">
        <v>0</v>
      </c>
      <c r="K53" s="1">
        <v>15</v>
      </c>
      <c r="L53" s="1">
        <v>25</v>
      </c>
      <c r="M53" s="1">
        <v>15</v>
      </c>
      <c r="N53" s="1">
        <v>16</v>
      </c>
      <c r="O53" s="1">
        <v>14</v>
      </c>
      <c r="P53" s="1">
        <v>33</v>
      </c>
      <c r="Q53" s="23"/>
      <c r="R53" s="46"/>
      <c r="S53" s="30">
        <v>0</v>
      </c>
      <c r="T53" s="23">
        <v>13</v>
      </c>
      <c r="U53" s="1">
        <v>0</v>
      </c>
      <c r="V53" s="1">
        <v>0</v>
      </c>
      <c r="W53" s="31">
        <f>SUM(C53:Q53)/14</f>
        <v>18</v>
      </c>
    </row>
    <row r="54" spans="2:23" ht="15">
      <c r="B54" s="28" t="s">
        <v>66</v>
      </c>
      <c r="C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/>
      <c r="R54" s="46"/>
      <c r="S54" s="47"/>
      <c r="T54" s="33"/>
      <c r="U54" s="1"/>
      <c r="V54" s="48"/>
      <c r="W54" s="31">
        <f>SUM(C54:Q54)/3</f>
        <v>0</v>
      </c>
    </row>
    <row r="55" spans="2:23" ht="15.75" thickBot="1">
      <c r="B55" s="49" t="s">
        <v>67</v>
      </c>
      <c r="C55" s="39"/>
      <c r="D55" s="39"/>
      <c r="E55" s="50"/>
      <c r="F55" s="50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6"/>
      <c r="S55" s="51"/>
      <c r="T55" s="52"/>
      <c r="U55" s="39"/>
      <c r="V55" s="53"/>
      <c r="W55" s="31">
        <f>SUM(C55:Q55)/11</f>
        <v>0</v>
      </c>
    </row>
    <row r="56" spans="2:23" ht="15.75" thickBot="1">
      <c r="B56" s="54"/>
      <c r="C56" s="55">
        <f aca="true" t="shared" si="3" ref="C56:S56">SUM(C50:C55)</f>
        <v>1003</v>
      </c>
      <c r="D56" s="55">
        <f t="shared" si="3"/>
        <v>1063</v>
      </c>
      <c r="E56" s="55">
        <f t="shared" si="3"/>
        <v>1385</v>
      </c>
      <c r="F56" s="55">
        <f t="shared" si="3"/>
        <v>1272</v>
      </c>
      <c r="G56" s="55">
        <f t="shared" si="3"/>
        <v>1543</v>
      </c>
      <c r="H56" s="55">
        <f t="shared" si="3"/>
        <v>1540</v>
      </c>
      <c r="I56" s="55">
        <f t="shared" si="3"/>
        <v>1251</v>
      </c>
      <c r="J56" s="55">
        <f>SUM(J50:J55)</f>
        <v>1377</v>
      </c>
      <c r="K56" s="55">
        <f>SUM(K50:K55)</f>
        <v>1531</v>
      </c>
      <c r="L56" s="55">
        <f t="shared" si="3"/>
        <v>1480</v>
      </c>
      <c r="M56" s="55">
        <f t="shared" si="3"/>
        <v>858</v>
      </c>
      <c r="N56" s="55">
        <f t="shared" si="3"/>
        <v>1421</v>
      </c>
      <c r="O56" s="55">
        <f t="shared" si="3"/>
        <v>1494</v>
      </c>
      <c r="P56" s="55">
        <f t="shared" si="3"/>
        <v>1607</v>
      </c>
      <c r="Q56" s="55">
        <f t="shared" si="3"/>
        <v>0</v>
      </c>
      <c r="R56" s="55">
        <f t="shared" si="3"/>
        <v>0</v>
      </c>
      <c r="S56" s="56">
        <f t="shared" si="3"/>
        <v>484</v>
      </c>
      <c r="T56" s="55">
        <f>SUM(T50:T55)</f>
        <v>1687</v>
      </c>
      <c r="U56" s="55">
        <v>953</v>
      </c>
      <c r="V56" s="57">
        <f>SUM(V50:V55)</f>
        <v>891</v>
      </c>
      <c r="W56" s="58">
        <f>SUM(W50:W55)</f>
        <v>1344.078754578755</v>
      </c>
    </row>
    <row r="57" spans="2:18" ht="15">
      <c r="B57" s="6"/>
      <c r="C57" s="7"/>
      <c r="D57" s="7"/>
      <c r="E57" s="7"/>
      <c r="F57" s="7"/>
      <c r="G57" s="7"/>
      <c r="H57" s="7"/>
      <c r="I57" s="7"/>
      <c r="J57" s="8"/>
      <c r="K57" s="8"/>
      <c r="L57" s="8"/>
      <c r="M57" s="8"/>
      <c r="N57" s="8"/>
      <c r="O57" s="7"/>
      <c r="P57" s="7"/>
      <c r="Q57" s="7"/>
      <c r="R57" s="7"/>
    </row>
    <row r="58" spans="2:14" ht="15">
      <c r="B58" s="59"/>
      <c r="J58" s="4"/>
      <c r="K58" s="4"/>
      <c r="L58" s="4"/>
      <c r="M58" s="4"/>
      <c r="N58" s="4"/>
    </row>
    <row r="59" spans="2:13" ht="15">
      <c r="B59" s="59"/>
      <c r="C59" s="1"/>
      <c r="F59" s="1"/>
      <c r="I59" s="60"/>
      <c r="J59" s="4"/>
      <c r="K59" s="4"/>
      <c r="L59" s="4"/>
      <c r="M59" s="4"/>
    </row>
    <row r="60" spans="2:13" ht="15">
      <c r="B60" s="59"/>
      <c r="I60" s="4"/>
      <c r="J60" s="4"/>
      <c r="K60" s="4"/>
      <c r="L60" s="4"/>
      <c r="M60" s="4"/>
    </row>
    <row r="61" spans="2:16" ht="18">
      <c r="B61" s="61" t="s">
        <v>68</v>
      </c>
      <c r="I61" s="4"/>
      <c r="J61" s="4"/>
      <c r="K61" s="4"/>
      <c r="L61" s="4"/>
      <c r="M61" s="4"/>
      <c r="N61" s="4"/>
      <c r="P61" s="4"/>
    </row>
    <row r="62" spans="2:16" ht="18">
      <c r="B62" s="61"/>
      <c r="I62" s="4"/>
      <c r="J62" s="4"/>
      <c r="K62" s="4"/>
      <c r="L62" s="4"/>
      <c r="M62" s="4"/>
      <c r="N62" s="4"/>
      <c r="P62" s="4"/>
    </row>
    <row r="63" spans="2:24" ht="15.75" thickBot="1">
      <c r="B63" s="59"/>
      <c r="I63" s="4"/>
      <c r="J63" s="4"/>
      <c r="K63" s="4"/>
      <c r="L63" s="4"/>
      <c r="M63" s="4"/>
      <c r="N63" s="4"/>
      <c r="V63" s="33"/>
      <c r="W63" s="33"/>
      <c r="X63" s="33"/>
    </row>
    <row r="64" spans="1:22" ht="15.75">
      <c r="A64" s="33"/>
      <c r="B64" s="62" t="s">
        <v>69</v>
      </c>
      <c r="C64" s="63"/>
      <c r="D64" s="63"/>
      <c r="E64" s="63"/>
      <c r="F64" s="63"/>
      <c r="G64" s="63"/>
      <c r="H64" s="64" t="s">
        <v>70</v>
      </c>
      <c r="I64" s="65"/>
      <c r="J64" s="65"/>
      <c r="K64" s="62" t="s">
        <v>71</v>
      </c>
      <c r="L64" s="63"/>
      <c r="M64" s="63"/>
      <c r="N64" s="63"/>
      <c r="O64" s="63"/>
      <c r="P64" s="66"/>
      <c r="Q64" s="67" t="s">
        <v>72</v>
      </c>
      <c r="R64" s="68"/>
      <c r="S64" s="68"/>
      <c r="T64" s="68"/>
      <c r="U64" s="68"/>
      <c r="V64" s="9"/>
    </row>
    <row r="65" spans="2:22" ht="15.75">
      <c r="B65" s="69" t="s">
        <v>73</v>
      </c>
      <c r="C65" s="33"/>
      <c r="D65" s="33"/>
      <c r="E65" s="33"/>
      <c r="F65" s="33"/>
      <c r="G65" s="33"/>
      <c r="H65" s="70" t="s">
        <v>74</v>
      </c>
      <c r="I65" s="46"/>
      <c r="J65" s="46"/>
      <c r="K65" s="71"/>
      <c r="L65" s="33"/>
      <c r="M65" s="33"/>
      <c r="N65" s="33"/>
      <c r="O65" s="33"/>
      <c r="P65" s="48"/>
      <c r="Q65" s="72" t="s">
        <v>75</v>
      </c>
      <c r="R65" s="73"/>
      <c r="S65" s="73"/>
      <c r="T65" s="73"/>
      <c r="U65" s="74"/>
      <c r="V65" s="75"/>
    </row>
    <row r="66" spans="2:22" ht="15">
      <c r="B66" s="59"/>
      <c r="H66" s="76"/>
      <c r="I66" s="4"/>
      <c r="J66" s="4"/>
      <c r="K66" s="59"/>
      <c r="P66" s="75"/>
      <c r="Q66" s="77"/>
      <c r="R66" s="20"/>
      <c r="S66" s="20"/>
      <c r="T66" s="20"/>
      <c r="U66" s="20"/>
      <c r="V66" s="75"/>
    </row>
    <row r="67" spans="2:22" ht="15">
      <c r="B67" s="78" t="s">
        <v>76</v>
      </c>
      <c r="C67" s="20" t="s">
        <v>77</v>
      </c>
      <c r="D67" s="20"/>
      <c r="E67" s="79"/>
      <c r="F67" s="20" t="s">
        <v>78</v>
      </c>
      <c r="G67" s="34" t="s">
        <v>79</v>
      </c>
      <c r="H67" s="80">
        <v>2021</v>
      </c>
      <c r="I67" s="4"/>
      <c r="J67" s="4"/>
      <c r="K67" s="77" t="s">
        <v>80</v>
      </c>
      <c r="L67" s="20" t="s">
        <v>81</v>
      </c>
      <c r="M67" s="20" t="s">
        <v>80</v>
      </c>
      <c r="N67" s="20" t="s">
        <v>81</v>
      </c>
      <c r="P67" s="81"/>
      <c r="Q67" s="82"/>
      <c r="R67" s="83"/>
      <c r="T67" s="83" t="s">
        <v>82</v>
      </c>
      <c r="U67" s="83" t="s">
        <v>83</v>
      </c>
      <c r="V67" s="84" t="s">
        <v>84</v>
      </c>
    </row>
    <row r="68" spans="2:22" ht="15">
      <c r="B68" s="59"/>
      <c r="H68" s="76"/>
      <c r="I68" s="4"/>
      <c r="J68" s="4"/>
      <c r="K68" s="59"/>
      <c r="P68" s="75"/>
      <c r="Q68" s="78">
        <v>2010</v>
      </c>
      <c r="R68" s="34">
        <v>25243</v>
      </c>
      <c r="T68" s="34"/>
      <c r="U68" s="34">
        <v>22272</v>
      </c>
      <c r="V68" s="85">
        <v>1332</v>
      </c>
    </row>
    <row r="69" spans="2:22" ht="15">
      <c r="B69" s="78" t="s">
        <v>85</v>
      </c>
      <c r="D69" s="86">
        <v>1216</v>
      </c>
      <c r="F69">
        <v>11856</v>
      </c>
      <c r="G69" s="1"/>
      <c r="H69" s="87">
        <f>AN33/100</f>
        <v>0</v>
      </c>
      <c r="I69" s="2" t="s">
        <v>86</v>
      </c>
      <c r="K69" s="78" t="s">
        <v>87</v>
      </c>
      <c r="M69" s="34" t="s">
        <v>88</v>
      </c>
      <c r="P69" s="75"/>
      <c r="Q69" s="78">
        <v>2011</v>
      </c>
      <c r="R69" s="34">
        <v>21531</v>
      </c>
      <c r="T69" s="34"/>
      <c r="U69" s="34">
        <v>21694</v>
      </c>
      <c r="V69" s="85">
        <v>1490</v>
      </c>
    </row>
    <row r="70" spans="2:22" ht="15">
      <c r="B70" s="88">
        <v>2005</v>
      </c>
      <c r="D70" s="89">
        <v>1186</v>
      </c>
      <c r="E70" s="1"/>
      <c r="F70" s="1">
        <v>13048</v>
      </c>
      <c r="G70" s="90">
        <v>11</v>
      </c>
      <c r="H70" s="87">
        <f>AN34/100</f>
        <v>0</v>
      </c>
      <c r="I70" t="s">
        <v>89</v>
      </c>
      <c r="K70" s="59">
        <v>2000</v>
      </c>
      <c r="L70" s="90">
        <v>19.7</v>
      </c>
      <c r="M70">
        <v>2013</v>
      </c>
      <c r="N70" s="90">
        <v>20.1</v>
      </c>
      <c r="P70" s="75"/>
      <c r="Q70" s="78">
        <v>2012</v>
      </c>
      <c r="R70" s="34">
        <v>21663</v>
      </c>
      <c r="T70" s="34"/>
      <c r="U70" s="34">
        <v>13507</v>
      </c>
      <c r="V70" s="85">
        <v>1541</v>
      </c>
    </row>
    <row r="71" spans="2:22" ht="15">
      <c r="B71" s="88">
        <v>2006</v>
      </c>
      <c r="D71" s="89">
        <v>1345</v>
      </c>
      <c r="E71" s="1"/>
      <c r="F71" s="1">
        <v>12107</v>
      </c>
      <c r="G71" s="90">
        <v>9</v>
      </c>
      <c r="H71" s="87">
        <f>AN35/100</f>
        <v>0</v>
      </c>
      <c r="I71" s="34" t="s">
        <v>90</v>
      </c>
      <c r="K71" s="59">
        <v>2001</v>
      </c>
      <c r="L71" s="91">
        <v>17.8</v>
      </c>
      <c r="M71">
        <v>2014</v>
      </c>
      <c r="N71" s="91">
        <v>21</v>
      </c>
      <c r="P71" s="75"/>
      <c r="Q71" s="78">
        <v>2013</v>
      </c>
      <c r="R71" s="34">
        <v>21224</v>
      </c>
      <c r="T71" s="34"/>
      <c r="U71" s="34">
        <v>4153</v>
      </c>
      <c r="V71" s="85">
        <v>616</v>
      </c>
    </row>
    <row r="72" spans="2:22" ht="15.75" thickBot="1">
      <c r="B72" s="88">
        <v>2007</v>
      </c>
      <c r="D72" s="86">
        <v>1368</v>
      </c>
      <c r="F72">
        <v>12314</v>
      </c>
      <c r="G72" s="90">
        <v>9</v>
      </c>
      <c r="H72" s="92"/>
      <c r="I72" s="93"/>
      <c r="J72" s="93"/>
      <c r="K72" s="59">
        <v>2002</v>
      </c>
      <c r="L72" s="91">
        <v>16.8</v>
      </c>
      <c r="M72">
        <v>2015</v>
      </c>
      <c r="N72" s="90">
        <v>20.7</v>
      </c>
      <c r="P72" s="75"/>
      <c r="Q72" s="78">
        <v>2014</v>
      </c>
      <c r="R72" s="34">
        <v>24191</v>
      </c>
      <c r="T72" s="34"/>
      <c r="U72" s="34">
        <v>27777</v>
      </c>
      <c r="V72" s="94">
        <v>1223</v>
      </c>
    </row>
    <row r="73" spans="2:22" ht="15">
      <c r="B73" s="88">
        <v>2008</v>
      </c>
      <c r="D73" s="89">
        <v>1336</v>
      </c>
      <c r="E73" s="1"/>
      <c r="F73" s="1">
        <v>15089</v>
      </c>
      <c r="G73" s="90">
        <v>11</v>
      </c>
      <c r="H73" s="76"/>
      <c r="I73" s="4"/>
      <c r="J73" s="4"/>
      <c r="K73" s="59">
        <v>2003</v>
      </c>
      <c r="L73" s="90">
        <v>15.8</v>
      </c>
      <c r="M73" s="4">
        <v>2016</v>
      </c>
      <c r="N73" s="90">
        <v>20.8</v>
      </c>
      <c r="P73" s="75"/>
      <c r="Q73" s="78">
        <v>2015</v>
      </c>
      <c r="R73" s="34"/>
      <c r="T73" s="34"/>
      <c r="U73" s="34"/>
      <c r="V73" s="94"/>
    </row>
    <row r="74" spans="2:22" ht="15">
      <c r="B74" s="88">
        <v>2009</v>
      </c>
      <c r="D74" s="86">
        <v>1230</v>
      </c>
      <c r="F74">
        <v>13533</v>
      </c>
      <c r="G74" s="90">
        <v>11</v>
      </c>
      <c r="H74" s="76"/>
      <c r="I74" s="4"/>
      <c r="J74" s="4"/>
      <c r="K74" s="59">
        <v>2004</v>
      </c>
      <c r="L74" s="90">
        <v>17.4</v>
      </c>
      <c r="M74" s="4">
        <v>2017</v>
      </c>
      <c r="N74" s="90">
        <v>20.6</v>
      </c>
      <c r="P74" s="75"/>
      <c r="Q74" s="78">
        <v>2016</v>
      </c>
      <c r="R74" s="73"/>
      <c r="T74" s="73"/>
      <c r="U74" s="73"/>
      <c r="V74" s="74"/>
    </row>
    <row r="75" spans="2:22" ht="15">
      <c r="B75" s="95">
        <v>2010</v>
      </c>
      <c r="D75" s="89">
        <v>1391</v>
      </c>
      <c r="E75" s="1"/>
      <c r="F75" s="1">
        <v>13911</v>
      </c>
      <c r="G75" s="96">
        <v>10</v>
      </c>
      <c r="H75" s="76"/>
      <c r="I75" s="4"/>
      <c r="J75" s="4"/>
      <c r="K75" s="59">
        <v>2005</v>
      </c>
      <c r="L75" s="90">
        <v>17.2</v>
      </c>
      <c r="M75" s="4">
        <v>2018</v>
      </c>
      <c r="N75" s="90">
        <v>20.5</v>
      </c>
      <c r="P75" s="75"/>
      <c r="Q75" s="78">
        <v>2017</v>
      </c>
      <c r="V75" s="75"/>
    </row>
    <row r="76" spans="2:22" ht="15">
      <c r="B76" s="88">
        <v>2011</v>
      </c>
      <c r="D76" s="86">
        <v>1400</v>
      </c>
      <c r="F76">
        <v>12534</v>
      </c>
      <c r="G76" s="90">
        <v>9</v>
      </c>
      <c r="H76" s="76"/>
      <c r="I76" s="4"/>
      <c r="J76" s="4"/>
      <c r="K76" s="59">
        <v>2006</v>
      </c>
      <c r="L76" s="90">
        <v>17.3</v>
      </c>
      <c r="M76" s="4">
        <v>2019</v>
      </c>
      <c r="N76" s="91">
        <v>21.1</v>
      </c>
      <c r="P76" s="97"/>
      <c r="Q76" s="78">
        <v>2018</v>
      </c>
      <c r="V76" s="75"/>
    </row>
    <row r="77" spans="2:22" ht="15">
      <c r="B77" s="88">
        <v>2012</v>
      </c>
      <c r="D77" s="89">
        <v>1444</v>
      </c>
      <c r="E77" s="1"/>
      <c r="F77" s="1">
        <v>16477</v>
      </c>
      <c r="G77" s="90">
        <v>12</v>
      </c>
      <c r="H77" s="76"/>
      <c r="I77" s="4"/>
      <c r="J77" s="4"/>
      <c r="K77" s="59">
        <v>2007</v>
      </c>
      <c r="L77" s="90">
        <v>19.8</v>
      </c>
      <c r="M77" s="4">
        <v>2020</v>
      </c>
      <c r="N77" s="90">
        <v>21.2</v>
      </c>
      <c r="P77" s="75"/>
      <c r="Q77" s="59">
        <v>2019</v>
      </c>
      <c r="V77" s="75"/>
    </row>
    <row r="78" spans="2:22" ht="15">
      <c r="B78" s="88">
        <v>2013</v>
      </c>
      <c r="D78" s="89">
        <v>1419</v>
      </c>
      <c r="F78" s="1">
        <v>17028</v>
      </c>
      <c r="G78" s="90">
        <v>12</v>
      </c>
      <c r="H78" s="76"/>
      <c r="I78" s="4"/>
      <c r="J78" s="4"/>
      <c r="K78" s="59">
        <v>2008</v>
      </c>
      <c r="L78" s="90">
        <v>23.2</v>
      </c>
      <c r="M78" s="4">
        <v>2021</v>
      </c>
      <c r="N78" s="90">
        <v>19.6</v>
      </c>
      <c r="P78" s="97"/>
      <c r="Q78" s="59">
        <v>2020</v>
      </c>
      <c r="V78" s="75"/>
    </row>
    <row r="79" spans="2:22" ht="15">
      <c r="B79" s="88">
        <v>2014</v>
      </c>
      <c r="D79" s="86">
        <v>1546</v>
      </c>
      <c r="F79">
        <v>20102</v>
      </c>
      <c r="G79" s="90">
        <v>13</v>
      </c>
      <c r="H79" s="76"/>
      <c r="I79" s="4"/>
      <c r="J79" s="4"/>
      <c r="K79" s="59">
        <v>2009</v>
      </c>
      <c r="L79" s="90">
        <v>21.4</v>
      </c>
      <c r="M79" s="4">
        <v>2022</v>
      </c>
      <c r="N79" s="90">
        <v>19.6</v>
      </c>
      <c r="P79" s="97"/>
      <c r="Q79" s="59">
        <v>2021</v>
      </c>
      <c r="U79">
        <v>13055</v>
      </c>
      <c r="V79" s="75"/>
    </row>
    <row r="80" spans="2:22" ht="15">
      <c r="B80" s="88">
        <v>2015</v>
      </c>
      <c r="D80" s="86">
        <v>1471</v>
      </c>
      <c r="F80">
        <v>17902</v>
      </c>
      <c r="G80" s="90">
        <v>12</v>
      </c>
      <c r="H80" s="59"/>
      <c r="I80" s="4"/>
      <c r="J80" s="4"/>
      <c r="K80" s="59">
        <v>2010</v>
      </c>
      <c r="L80" s="90">
        <v>19.5</v>
      </c>
      <c r="M80" s="4"/>
      <c r="P80" s="75"/>
      <c r="Q80" s="59"/>
      <c r="V80" s="75"/>
    </row>
    <row r="81" spans="2:22" ht="15">
      <c r="B81" s="88">
        <v>2016</v>
      </c>
      <c r="D81" s="86">
        <v>1472</v>
      </c>
      <c r="F81">
        <v>17668</v>
      </c>
      <c r="G81" s="90">
        <v>12</v>
      </c>
      <c r="H81" s="59"/>
      <c r="I81" s="4"/>
      <c r="J81" s="4"/>
      <c r="K81" s="59">
        <v>2011</v>
      </c>
      <c r="L81" s="90">
        <v>20.1</v>
      </c>
      <c r="M81" s="4"/>
      <c r="P81" s="75"/>
      <c r="Q81" s="59"/>
      <c r="V81" s="75"/>
    </row>
    <row r="82" spans="2:22" ht="15">
      <c r="B82" s="88">
        <v>2017</v>
      </c>
      <c r="D82" s="86">
        <v>1427</v>
      </c>
      <c r="F82">
        <v>15702</v>
      </c>
      <c r="G82" s="90">
        <v>11</v>
      </c>
      <c r="H82" s="59"/>
      <c r="I82" s="4"/>
      <c r="J82" s="4"/>
      <c r="K82" s="59">
        <v>2012</v>
      </c>
      <c r="L82" s="91">
        <v>19</v>
      </c>
      <c r="M82" s="4"/>
      <c r="P82" s="75"/>
      <c r="Q82" s="59"/>
      <c r="V82" s="75"/>
    </row>
    <row r="83" spans="2:22" ht="15">
      <c r="B83" s="88">
        <v>2018</v>
      </c>
      <c r="D83" s="86">
        <v>1563</v>
      </c>
      <c r="F83">
        <v>18827</v>
      </c>
      <c r="G83" s="90">
        <v>12</v>
      </c>
      <c r="H83" s="59"/>
      <c r="I83" s="4"/>
      <c r="J83" s="4"/>
      <c r="K83" s="98" t="s">
        <v>91</v>
      </c>
      <c r="L83" s="99"/>
      <c r="M83" s="99"/>
      <c r="N83" s="100"/>
      <c r="O83" s="100"/>
      <c r="P83" s="101"/>
      <c r="Q83" s="59"/>
      <c r="V83" s="75"/>
    </row>
    <row r="84" spans="2:22" ht="15">
      <c r="B84" s="88">
        <v>2019</v>
      </c>
      <c r="D84" s="86">
        <v>1402</v>
      </c>
      <c r="F84">
        <v>15425</v>
      </c>
      <c r="G84" s="90">
        <v>11</v>
      </c>
      <c r="H84" s="59"/>
      <c r="I84" s="4"/>
      <c r="J84" s="4"/>
      <c r="K84" s="78" t="s">
        <v>92</v>
      </c>
      <c r="L84" s="4"/>
      <c r="M84" s="4"/>
      <c r="P84" s="75"/>
      <c r="Q84" s="59"/>
      <c r="V84" s="75"/>
    </row>
    <row r="85" spans="2:22" ht="15">
      <c r="B85" s="88">
        <v>2020</v>
      </c>
      <c r="C85" t="s">
        <v>93</v>
      </c>
      <c r="D85" s="86">
        <v>1186</v>
      </c>
      <c r="F85">
        <v>3566</v>
      </c>
      <c r="G85" s="90">
        <v>3</v>
      </c>
      <c r="H85" s="59"/>
      <c r="I85" s="90"/>
      <c r="J85" s="4"/>
      <c r="K85" s="78" t="s">
        <v>94</v>
      </c>
      <c r="L85" s="4"/>
      <c r="M85" s="4"/>
      <c r="P85" s="75"/>
      <c r="Q85" s="59"/>
      <c r="V85" s="75"/>
    </row>
    <row r="86" spans="2:22" ht="15">
      <c r="B86" s="102">
        <v>2021</v>
      </c>
      <c r="C86" t="s">
        <v>93</v>
      </c>
      <c r="D86" s="86">
        <v>1255</v>
      </c>
      <c r="F86">
        <v>9110</v>
      </c>
      <c r="G86" s="90">
        <v>7</v>
      </c>
      <c r="H86" s="59"/>
      <c r="I86" s="4"/>
      <c r="J86" s="4"/>
      <c r="K86" s="78" t="s">
        <v>95</v>
      </c>
      <c r="L86" s="4"/>
      <c r="M86" s="4"/>
      <c r="N86" s="4"/>
      <c r="P86" s="75"/>
      <c r="Q86" s="59"/>
      <c r="U86" s="34" t="s">
        <v>96</v>
      </c>
      <c r="V86" s="75"/>
    </row>
    <row r="87" spans="2:22" ht="15.75" thickBot="1">
      <c r="B87" s="103">
        <v>2022</v>
      </c>
      <c r="C87" s="5"/>
      <c r="D87" s="104">
        <v>1345</v>
      </c>
      <c r="E87" s="5"/>
      <c r="F87" s="5">
        <v>18830</v>
      </c>
      <c r="G87" s="105">
        <v>14</v>
      </c>
      <c r="H87" s="54"/>
      <c r="I87" s="5"/>
      <c r="J87" s="93"/>
      <c r="K87" s="92"/>
      <c r="L87" s="93"/>
      <c r="M87" s="93"/>
      <c r="N87" s="93"/>
      <c r="O87" s="5"/>
      <c r="P87" s="106"/>
      <c r="Q87" s="54"/>
      <c r="R87" s="5"/>
      <c r="S87" s="5"/>
      <c r="T87" s="5"/>
      <c r="U87" s="5"/>
      <c r="V87" s="106"/>
    </row>
    <row r="88" spans="9:14" ht="15">
      <c r="I88" s="4"/>
      <c r="J88" s="4"/>
      <c r="K88" s="4"/>
      <c r="L88" s="4"/>
      <c r="M88" s="4"/>
      <c r="N88" s="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Laube</dc:creator>
  <cp:keywords/>
  <dc:description/>
  <cp:lastModifiedBy>Hans Laube</cp:lastModifiedBy>
  <dcterms:created xsi:type="dcterms:W3CDTF">2022-11-11T10:15:10Z</dcterms:created>
  <dcterms:modified xsi:type="dcterms:W3CDTF">2022-11-11T10:19:09Z</dcterms:modified>
  <cp:category/>
  <cp:version/>
  <cp:contentType/>
  <cp:contentStatus/>
</cp:coreProperties>
</file>